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ABRIL-JUNIO" sheetId="1" r:id="rId1"/>
  </sheets>
  <definedNames>
    <definedName name="_xlnm.Print_Area" localSheetId="0">'ABRIL-JUNIO'!$A$1:$I$66</definedName>
  </definedNames>
  <calcPr fullCalcOnLoad="1"/>
</workbook>
</file>

<file path=xl/sharedStrings.xml><?xml version="1.0" encoding="utf-8"?>
<sst xmlns="http://schemas.openxmlformats.org/spreadsheetml/2006/main" count="82" uniqueCount="70">
  <si>
    <t>EJECUCION DEL PROGRAMA DE PRESTAMOS EN MONTO Y TAREAS</t>
  </si>
  <si>
    <t xml:space="preserve"> POR SUB-SECTORES Y SUS COMPONENTES MAS IMPORTANTES</t>
  </si>
  <si>
    <t>% DE EJECUCION</t>
  </si>
  <si>
    <t>VALOR</t>
  </si>
  <si>
    <t>SUPERF.</t>
  </si>
  <si>
    <t>CANTIDAD</t>
  </si>
  <si>
    <t xml:space="preserve"> </t>
  </si>
  <si>
    <t xml:space="preserve"> (RD$)</t>
  </si>
  <si>
    <t xml:space="preserve"> (TAREAS)</t>
  </si>
  <si>
    <t>BENEFIC.</t>
  </si>
  <si>
    <t>I.- Agrícola</t>
  </si>
  <si>
    <t>Arroz (Producción)</t>
  </si>
  <si>
    <t>Arroz (Comercialización)</t>
  </si>
  <si>
    <t>Aguacate (Producción)</t>
  </si>
  <si>
    <t>Ají (Producción)</t>
  </si>
  <si>
    <t>Café (Producción)</t>
  </si>
  <si>
    <t>Café (Comercialización)</t>
  </si>
  <si>
    <t>Cacao (Producción)</t>
  </si>
  <si>
    <t>Cacao (Comercialización)</t>
  </si>
  <si>
    <t>Habichuela (Producción)</t>
  </si>
  <si>
    <t>Habichuela (Comercialización)</t>
  </si>
  <si>
    <t>Plátano</t>
  </si>
  <si>
    <t>Guineo</t>
  </si>
  <si>
    <t>Maíz (Producción)</t>
  </si>
  <si>
    <t>Yuca</t>
  </si>
  <si>
    <t>Yautía</t>
  </si>
  <si>
    <t>Tomate Industrial</t>
  </si>
  <si>
    <t>Tomate de Mesa</t>
  </si>
  <si>
    <t>Coco (Producción)</t>
  </si>
  <si>
    <t>Coco (Comercialización)</t>
  </si>
  <si>
    <t>Guandul (Producción)</t>
  </si>
  <si>
    <t>Papa</t>
  </si>
  <si>
    <t>Piña</t>
  </si>
  <si>
    <t>Cebolla</t>
  </si>
  <si>
    <t>Ñame</t>
  </si>
  <si>
    <t>Ajo (Producción)</t>
  </si>
  <si>
    <t>Ajo (Comercialización)</t>
  </si>
  <si>
    <t>Batata</t>
  </si>
  <si>
    <t>Tabaco (Producción)</t>
  </si>
  <si>
    <t>Tabaco (Comercialización)</t>
  </si>
  <si>
    <t>Invernadero</t>
  </si>
  <si>
    <t>Otros</t>
  </si>
  <si>
    <t>Total Agrícola</t>
  </si>
  <si>
    <t>II.- Pecuario</t>
  </si>
  <si>
    <t>2.1 Ganado Bovino</t>
  </si>
  <si>
    <t>Ganado de Carne</t>
  </si>
  <si>
    <t>Ganado de Leche</t>
  </si>
  <si>
    <t>Ganado de Doble Propósito</t>
  </si>
  <si>
    <t>Porcino (Comercialización)</t>
  </si>
  <si>
    <t>Sub-Total Bovino y  Porcino</t>
  </si>
  <si>
    <t>2.2 Avícola</t>
  </si>
  <si>
    <t>Pollos de Engorde</t>
  </si>
  <si>
    <t>Total Avícola</t>
  </si>
  <si>
    <t>2.3 Apícola</t>
  </si>
  <si>
    <t>Total Pecuario</t>
  </si>
  <si>
    <t>2.4 Otras Finalidades</t>
  </si>
  <si>
    <t>Préstamos de Consumo</t>
  </si>
  <si>
    <t>Agro. Manufactura, Comercio V. y Otros</t>
  </si>
  <si>
    <t>Total General</t>
  </si>
  <si>
    <t>PRODUCT.</t>
  </si>
  <si>
    <t>Porcino (Producción)</t>
  </si>
  <si>
    <t>Gallinas Ponedoras</t>
  </si>
  <si>
    <t>Maíz (Comercialización)</t>
  </si>
  <si>
    <t>Guandul (Comercialización)</t>
  </si>
  <si>
    <t>SUB-SECTORES</t>
  </si>
  <si>
    <t>PROGRAMADO</t>
  </si>
  <si>
    <t>FORMALIZADO</t>
  </si>
  <si>
    <t>Ganado de Carne (Comercialización)</t>
  </si>
  <si>
    <t>Ganado de Leche (Comercialización)</t>
  </si>
  <si>
    <t xml:space="preserve"> ABRIL-JUNIO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</si>
</sst>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Book Antiqua"/>
      <family val="1"/>
    </font>
    <font>
      <sz val="1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179" fontId="2" fillId="0" borderId="0" xfId="49" applyNumberFormat="1" applyFont="1" applyAlignment="1">
      <alignment/>
    </xf>
    <xf numFmtId="0" fontId="2" fillId="0" borderId="0" xfId="0" applyFont="1" applyAlignment="1">
      <alignment/>
    </xf>
    <xf numFmtId="179" fontId="4" fillId="0" borderId="0" xfId="49" applyNumberFormat="1" applyFont="1" applyAlignment="1">
      <alignment/>
    </xf>
    <xf numFmtId="3" fontId="3" fillId="0" borderId="0" xfId="49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78" fontId="22" fillId="33" borderId="0" xfId="49" applyNumberFormat="1" applyFont="1" applyFill="1" applyBorder="1" applyAlignment="1">
      <alignment horizontal="center"/>
    </xf>
    <xf numFmtId="178" fontId="22" fillId="33" borderId="0" xfId="49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3" fontId="22" fillId="33" borderId="0" xfId="49" applyNumberFormat="1" applyFont="1" applyFill="1" applyBorder="1" applyAlignment="1">
      <alignment/>
    </xf>
    <xf numFmtId="4" fontId="22" fillId="33" borderId="0" xfId="49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200025</xdr:rowOff>
    </xdr:from>
    <xdr:to>
      <xdr:col>0</xdr:col>
      <xdr:colOff>3038475</xdr:colOff>
      <xdr:row>5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2828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55" zoomScaleNormal="55" zoomScaleSheetLayoutView="50" zoomScalePageLayoutView="0" workbookViewId="0" topLeftCell="A1">
      <selection activeCell="A1" sqref="A1:I1"/>
    </sheetView>
  </sheetViews>
  <sheetFormatPr defaultColWidth="11.421875" defaultRowHeight="24" customHeight="1"/>
  <cols>
    <col min="1" max="1" width="64.8515625" style="1" customWidth="1"/>
    <col min="2" max="2" width="26.7109375" style="1" bestFit="1" customWidth="1"/>
    <col min="3" max="3" width="21.00390625" style="1" bestFit="1" customWidth="1"/>
    <col min="4" max="4" width="21.7109375" style="1" bestFit="1" customWidth="1"/>
    <col min="5" max="5" width="32.7109375" style="1" customWidth="1"/>
    <col min="6" max="6" width="21.00390625" style="1" bestFit="1" customWidth="1"/>
    <col min="7" max="7" width="20.00390625" style="1" bestFit="1" customWidth="1"/>
    <col min="8" max="8" width="15.57421875" style="1" customWidth="1"/>
    <col min="9" max="9" width="20.8515625" style="1" bestFit="1" customWidth="1"/>
    <col min="10" max="10" width="15.8515625" style="4" customWidth="1"/>
    <col min="11" max="16384" width="11.421875" style="1" customWidth="1"/>
  </cols>
  <sheetData>
    <row r="1" spans="1:10" s="3" customFormat="1" ht="20.25" customHeight="1">
      <c r="A1" s="8"/>
      <c r="B1" s="8"/>
      <c r="C1" s="8"/>
      <c r="D1" s="8"/>
      <c r="E1" s="8"/>
      <c r="F1" s="8"/>
      <c r="G1" s="8"/>
      <c r="H1" s="8"/>
      <c r="I1" s="8"/>
      <c r="J1" s="2"/>
    </row>
    <row r="2" spans="1:10" s="3" customFormat="1" ht="20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2"/>
    </row>
    <row r="3" spans="1:10" s="3" customFormat="1" ht="20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2"/>
    </row>
    <row r="4" spans="1:10" s="3" customFormat="1" ht="20.25" customHeight="1">
      <c r="A4" s="9" t="s">
        <v>69</v>
      </c>
      <c r="B4" s="9"/>
      <c r="C4" s="9"/>
      <c r="D4" s="9"/>
      <c r="E4" s="9"/>
      <c r="F4" s="9"/>
      <c r="G4" s="9"/>
      <c r="H4" s="9"/>
      <c r="I4" s="9"/>
      <c r="J4" s="2"/>
    </row>
    <row r="5" spans="1:10" s="3" customFormat="1" ht="24" customHeight="1">
      <c r="A5" s="9"/>
      <c r="B5" s="9"/>
      <c r="C5" s="9"/>
      <c r="D5" s="9"/>
      <c r="E5" s="9"/>
      <c r="F5" s="9"/>
      <c r="G5" s="9"/>
      <c r="H5" s="9"/>
      <c r="I5" s="9"/>
      <c r="J5" s="2"/>
    </row>
    <row r="6" spans="1:9" ht="24" customHeight="1">
      <c r="A6" s="10" t="s">
        <v>64</v>
      </c>
      <c r="B6" s="11" t="s">
        <v>65</v>
      </c>
      <c r="C6" s="11"/>
      <c r="D6" s="12" t="s">
        <v>66</v>
      </c>
      <c r="E6" s="12"/>
      <c r="F6" s="12"/>
      <c r="G6" s="12"/>
      <c r="H6" s="11" t="s">
        <v>2</v>
      </c>
      <c r="I6" s="11"/>
    </row>
    <row r="7" spans="1:9" ht="24" customHeight="1">
      <c r="A7" s="10"/>
      <c r="B7" s="13" t="s">
        <v>3</v>
      </c>
      <c r="C7" s="13" t="s">
        <v>4</v>
      </c>
      <c r="D7" s="13" t="s">
        <v>5</v>
      </c>
      <c r="E7" s="13" t="s">
        <v>3</v>
      </c>
      <c r="F7" s="13" t="s">
        <v>4</v>
      </c>
      <c r="G7" s="13" t="s">
        <v>59</v>
      </c>
      <c r="H7" s="13" t="s">
        <v>3</v>
      </c>
      <c r="I7" s="13" t="s">
        <v>4</v>
      </c>
    </row>
    <row r="8" spans="1:9" ht="24" customHeight="1">
      <c r="A8" s="10"/>
      <c r="B8" s="14" t="s">
        <v>7</v>
      </c>
      <c r="C8" s="14" t="s">
        <v>8</v>
      </c>
      <c r="D8" s="15" t="s">
        <v>6</v>
      </c>
      <c r="E8" s="14" t="s">
        <v>7</v>
      </c>
      <c r="F8" s="14" t="s">
        <v>8</v>
      </c>
      <c r="G8" s="14" t="s">
        <v>9</v>
      </c>
      <c r="H8" s="14" t="s">
        <v>7</v>
      </c>
      <c r="I8" s="14" t="s">
        <v>8</v>
      </c>
    </row>
    <row r="9" spans="1:9" ht="30" customHeight="1">
      <c r="A9" s="16" t="s">
        <v>10</v>
      </c>
      <c r="B9" s="14"/>
      <c r="C9" s="14"/>
      <c r="D9" s="15"/>
      <c r="E9" s="14"/>
      <c r="F9" s="14"/>
      <c r="G9" s="14"/>
      <c r="H9" s="14"/>
      <c r="I9" s="14"/>
    </row>
    <row r="10" spans="1:9" ht="30" customHeight="1">
      <c r="A10" s="16" t="s">
        <v>11</v>
      </c>
      <c r="B10" s="17">
        <v>1411178800</v>
      </c>
      <c r="C10" s="17">
        <v>280168</v>
      </c>
      <c r="D10" s="17">
        <v>2272</v>
      </c>
      <c r="E10" s="17">
        <v>1088145445</v>
      </c>
      <c r="F10" s="17">
        <v>198067</v>
      </c>
      <c r="G10" s="17">
        <v>2305</v>
      </c>
      <c r="H10" s="18">
        <f>E10/B10*100</f>
        <v>77.10897052875228</v>
      </c>
      <c r="I10" s="18">
        <f>F10/C10*100</f>
        <v>70.6957968076297</v>
      </c>
    </row>
    <row r="11" spans="1:9" ht="30" customHeight="1">
      <c r="A11" s="16" t="s">
        <v>12</v>
      </c>
      <c r="B11" s="17">
        <v>1471229961</v>
      </c>
      <c r="C11" s="17">
        <v>0</v>
      </c>
      <c r="D11" s="17">
        <v>228</v>
      </c>
      <c r="E11" s="17">
        <v>3083069400</v>
      </c>
      <c r="F11" s="17">
        <v>0</v>
      </c>
      <c r="G11" s="17">
        <v>228</v>
      </c>
      <c r="H11" s="18">
        <f aca="true" t="shared" si="0" ref="H11:H42">E11/B11*100</f>
        <v>209.5572739631014</v>
      </c>
      <c r="I11" s="18">
        <v>0</v>
      </c>
    </row>
    <row r="12" spans="1:9" ht="30" customHeight="1">
      <c r="A12" s="16" t="s">
        <v>13</v>
      </c>
      <c r="B12" s="17">
        <v>169846268</v>
      </c>
      <c r="C12" s="17">
        <v>14316</v>
      </c>
      <c r="D12" s="17">
        <v>269</v>
      </c>
      <c r="E12" s="17">
        <v>130918423.81000002</v>
      </c>
      <c r="F12" s="17">
        <v>11819</v>
      </c>
      <c r="G12" s="17">
        <v>269</v>
      </c>
      <c r="H12" s="18">
        <f t="shared" si="0"/>
        <v>77.08054192276984</v>
      </c>
      <c r="I12" s="18">
        <f aca="true" t="shared" si="1" ref="I12:I42">F12/C12*100</f>
        <v>82.55797708857223</v>
      </c>
    </row>
    <row r="13" spans="1:9" ht="30" customHeight="1">
      <c r="A13" s="16" t="s">
        <v>14</v>
      </c>
      <c r="B13" s="17">
        <v>21042708</v>
      </c>
      <c r="C13" s="17">
        <v>1656</v>
      </c>
      <c r="D13" s="17">
        <v>43</v>
      </c>
      <c r="E13" s="17">
        <v>32605520</v>
      </c>
      <c r="F13" s="17">
        <v>992</v>
      </c>
      <c r="G13" s="17">
        <v>43</v>
      </c>
      <c r="H13" s="18">
        <f t="shared" si="0"/>
        <v>154.94925843194707</v>
      </c>
      <c r="I13" s="18">
        <f t="shared" si="1"/>
        <v>59.90338164251207</v>
      </c>
    </row>
    <row r="14" spans="1:9" ht="30" customHeight="1">
      <c r="A14" s="16" t="s">
        <v>15</v>
      </c>
      <c r="B14" s="17">
        <v>126430369.60000002</v>
      </c>
      <c r="C14" s="17">
        <v>12721</v>
      </c>
      <c r="D14" s="17">
        <v>132</v>
      </c>
      <c r="E14" s="17">
        <v>59243268.4</v>
      </c>
      <c r="F14" s="17">
        <v>7794</v>
      </c>
      <c r="G14" s="17">
        <v>132</v>
      </c>
      <c r="H14" s="18">
        <f t="shared" si="0"/>
        <v>46.8584158912401</v>
      </c>
      <c r="I14" s="18">
        <f t="shared" si="1"/>
        <v>61.26876817860231</v>
      </c>
    </row>
    <row r="15" spans="1:9" ht="30" customHeight="1">
      <c r="A15" s="16" t="s">
        <v>16</v>
      </c>
      <c r="B15" s="17">
        <v>1990750</v>
      </c>
      <c r="C15" s="17">
        <v>0</v>
      </c>
      <c r="D15" s="17">
        <v>4</v>
      </c>
      <c r="E15" s="17">
        <v>15950000</v>
      </c>
      <c r="F15" s="17">
        <v>0</v>
      </c>
      <c r="G15" s="17">
        <v>4</v>
      </c>
      <c r="H15" s="18">
        <f t="shared" si="0"/>
        <v>801.2055757880196</v>
      </c>
      <c r="I15" s="18">
        <v>0</v>
      </c>
    </row>
    <row r="16" spans="1:9" ht="30" customHeight="1">
      <c r="A16" s="16" t="s">
        <v>17</v>
      </c>
      <c r="B16" s="17">
        <v>353454136</v>
      </c>
      <c r="C16" s="17">
        <v>73224</v>
      </c>
      <c r="D16" s="17">
        <v>294</v>
      </c>
      <c r="E16" s="17">
        <v>108830215.6</v>
      </c>
      <c r="F16" s="17">
        <v>27119</v>
      </c>
      <c r="G16" s="17">
        <v>294</v>
      </c>
      <c r="H16" s="18">
        <f t="shared" si="0"/>
        <v>30.79047732518258</v>
      </c>
      <c r="I16" s="18">
        <f t="shared" si="1"/>
        <v>37.03567136457992</v>
      </c>
    </row>
    <row r="17" spans="1:9" ht="30" customHeight="1">
      <c r="A17" s="16" t="s">
        <v>18</v>
      </c>
      <c r="B17" s="17">
        <v>69970000</v>
      </c>
      <c r="C17" s="17">
        <v>0</v>
      </c>
      <c r="D17" s="17">
        <v>25</v>
      </c>
      <c r="E17" s="17">
        <v>235790000</v>
      </c>
      <c r="F17" s="17">
        <v>0</v>
      </c>
      <c r="G17" s="17">
        <v>25</v>
      </c>
      <c r="H17" s="18">
        <f t="shared" si="0"/>
        <v>336.9872802629698</v>
      </c>
      <c r="I17" s="18">
        <v>0</v>
      </c>
    </row>
    <row r="18" spans="1:9" ht="30" customHeight="1">
      <c r="A18" s="16" t="s">
        <v>19</v>
      </c>
      <c r="B18" s="17">
        <v>14000</v>
      </c>
      <c r="C18" s="17">
        <v>7</v>
      </c>
      <c r="D18" s="17">
        <v>1</v>
      </c>
      <c r="E18" s="17">
        <v>200000</v>
      </c>
      <c r="F18" s="17">
        <v>100</v>
      </c>
      <c r="G18" s="17">
        <v>1</v>
      </c>
      <c r="H18" s="18">
        <f t="shared" si="0"/>
        <v>1428.5714285714287</v>
      </c>
      <c r="I18" s="18">
        <f t="shared" si="1"/>
        <v>1428.5714285714287</v>
      </c>
    </row>
    <row r="19" spans="1:9" ht="30" customHeight="1">
      <c r="A19" s="16" t="s">
        <v>20</v>
      </c>
      <c r="B19" s="17">
        <v>182000000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f t="shared" si="0"/>
        <v>0</v>
      </c>
      <c r="I19" s="18">
        <v>0</v>
      </c>
    </row>
    <row r="20" spans="1:9" ht="30" customHeight="1">
      <c r="A20" s="16" t="s">
        <v>21</v>
      </c>
      <c r="B20" s="17">
        <v>172809131.56</v>
      </c>
      <c r="C20" s="17">
        <v>19711</v>
      </c>
      <c r="D20" s="17">
        <v>235</v>
      </c>
      <c r="E20" s="17">
        <v>197298579.45000002</v>
      </c>
      <c r="F20" s="17">
        <v>17815</v>
      </c>
      <c r="G20" s="17">
        <v>235</v>
      </c>
      <c r="H20" s="18">
        <f t="shared" si="0"/>
        <v>114.17138531333755</v>
      </c>
      <c r="I20" s="18">
        <f t="shared" si="1"/>
        <v>90.38100552990716</v>
      </c>
    </row>
    <row r="21" spans="1:9" ht="30" customHeight="1">
      <c r="A21" s="16" t="s">
        <v>22</v>
      </c>
      <c r="B21" s="17">
        <v>84714930</v>
      </c>
      <c r="C21" s="17">
        <v>5850</v>
      </c>
      <c r="D21" s="17">
        <v>107</v>
      </c>
      <c r="E21" s="17">
        <v>120080604.70999998</v>
      </c>
      <c r="F21" s="17">
        <v>9839</v>
      </c>
      <c r="G21" s="17">
        <v>107</v>
      </c>
      <c r="H21" s="18">
        <f t="shared" si="0"/>
        <v>141.74668468710294</v>
      </c>
      <c r="I21" s="18">
        <f t="shared" si="1"/>
        <v>168.18803418803418</v>
      </c>
    </row>
    <row r="22" spans="1:9" ht="30" customHeight="1">
      <c r="A22" s="16" t="s">
        <v>23</v>
      </c>
      <c r="B22" s="17">
        <v>7285205.68</v>
      </c>
      <c r="C22" s="17">
        <v>5450</v>
      </c>
      <c r="D22" s="17">
        <v>37</v>
      </c>
      <c r="E22" s="17">
        <v>7343830.92</v>
      </c>
      <c r="F22" s="17">
        <v>3568</v>
      </c>
      <c r="G22" s="17">
        <v>37</v>
      </c>
      <c r="H22" s="18">
        <f t="shared" si="0"/>
        <v>100.80471633300544</v>
      </c>
      <c r="I22" s="18">
        <f t="shared" si="1"/>
        <v>65.46788990825688</v>
      </c>
    </row>
    <row r="23" spans="1:9" ht="30" customHeight="1">
      <c r="A23" s="16" t="s">
        <v>62</v>
      </c>
      <c r="B23" s="17">
        <v>0</v>
      </c>
      <c r="C23" s="17">
        <v>0</v>
      </c>
      <c r="D23" s="17">
        <v>2</v>
      </c>
      <c r="E23" s="17">
        <v>3614358</v>
      </c>
      <c r="F23" s="17">
        <v>0</v>
      </c>
      <c r="G23" s="17">
        <v>2</v>
      </c>
      <c r="H23" s="18">
        <v>0</v>
      </c>
      <c r="I23" s="18">
        <v>0</v>
      </c>
    </row>
    <row r="24" spans="1:9" ht="30" customHeight="1">
      <c r="A24" s="16" t="s">
        <v>24</v>
      </c>
      <c r="B24" s="17">
        <v>47611821.58</v>
      </c>
      <c r="C24" s="17">
        <v>7887</v>
      </c>
      <c r="D24" s="17">
        <v>88</v>
      </c>
      <c r="E24" s="17">
        <v>17878584.58</v>
      </c>
      <c r="F24" s="17">
        <v>3606</v>
      </c>
      <c r="G24" s="17">
        <v>88</v>
      </c>
      <c r="H24" s="18">
        <f t="shared" si="0"/>
        <v>37.550725821232064</v>
      </c>
      <c r="I24" s="18">
        <f t="shared" si="1"/>
        <v>45.72080639026246</v>
      </c>
    </row>
    <row r="25" spans="1:9" ht="30" customHeight="1">
      <c r="A25" s="16" t="s">
        <v>25</v>
      </c>
      <c r="B25" s="17">
        <v>25286528</v>
      </c>
      <c r="C25" s="17">
        <v>2306</v>
      </c>
      <c r="D25" s="17">
        <v>37</v>
      </c>
      <c r="E25" s="17">
        <v>7809065</v>
      </c>
      <c r="F25" s="17">
        <v>1521</v>
      </c>
      <c r="G25" s="17">
        <v>37</v>
      </c>
      <c r="H25" s="18">
        <f t="shared" si="0"/>
        <v>30.88231409231034</v>
      </c>
      <c r="I25" s="18">
        <f t="shared" si="1"/>
        <v>65.95836947094536</v>
      </c>
    </row>
    <row r="26" spans="1:9" ht="30" customHeight="1">
      <c r="A26" s="16" t="s">
        <v>26</v>
      </c>
      <c r="B26" s="17">
        <v>7054720</v>
      </c>
      <c r="C26" s="17">
        <v>280</v>
      </c>
      <c r="D26" s="17">
        <v>1</v>
      </c>
      <c r="E26" s="17">
        <v>150000</v>
      </c>
      <c r="F26" s="17">
        <v>2</v>
      </c>
      <c r="G26" s="17">
        <v>1</v>
      </c>
      <c r="H26" s="18">
        <f t="shared" si="0"/>
        <v>2.1262360518914996</v>
      </c>
      <c r="I26" s="18">
        <f t="shared" si="1"/>
        <v>0.7142857142857143</v>
      </c>
    </row>
    <row r="27" spans="1:9" ht="30" customHeight="1">
      <c r="A27" s="16" t="s">
        <v>27</v>
      </c>
      <c r="B27" s="17">
        <v>84197462.72000001</v>
      </c>
      <c r="C27" s="17">
        <v>1197</v>
      </c>
      <c r="D27" s="17">
        <v>39</v>
      </c>
      <c r="E27" s="17">
        <v>31777500</v>
      </c>
      <c r="F27" s="17">
        <v>704</v>
      </c>
      <c r="G27" s="17">
        <v>39</v>
      </c>
      <c r="H27" s="18">
        <f t="shared" si="0"/>
        <v>37.74163611755924</v>
      </c>
      <c r="I27" s="18">
        <f t="shared" si="1"/>
        <v>58.813700918964074</v>
      </c>
    </row>
    <row r="28" spans="1:9" ht="30" customHeight="1">
      <c r="A28" s="16" t="s">
        <v>28</v>
      </c>
      <c r="B28" s="17">
        <v>15392000</v>
      </c>
      <c r="C28" s="17">
        <v>4656</v>
      </c>
      <c r="D28" s="17">
        <v>57</v>
      </c>
      <c r="E28" s="17">
        <v>97464000</v>
      </c>
      <c r="F28" s="17">
        <v>7698</v>
      </c>
      <c r="G28" s="17">
        <v>57</v>
      </c>
      <c r="H28" s="18">
        <f t="shared" si="0"/>
        <v>633.2120582120582</v>
      </c>
      <c r="I28" s="18">
        <f t="shared" si="1"/>
        <v>165.33505154639175</v>
      </c>
    </row>
    <row r="29" spans="1:9" ht="30" customHeight="1">
      <c r="A29" s="16" t="s">
        <v>29</v>
      </c>
      <c r="B29" s="17">
        <v>0</v>
      </c>
      <c r="C29" s="17">
        <v>0</v>
      </c>
      <c r="D29" s="17">
        <v>3</v>
      </c>
      <c r="E29" s="17">
        <v>1765000</v>
      </c>
      <c r="F29" s="17">
        <v>0</v>
      </c>
      <c r="G29" s="17">
        <v>3</v>
      </c>
      <c r="H29" s="18">
        <v>0</v>
      </c>
      <c r="I29" s="18">
        <v>0</v>
      </c>
    </row>
    <row r="30" spans="1:9" ht="30" customHeight="1">
      <c r="A30" s="16" t="s">
        <v>30</v>
      </c>
      <c r="B30" s="17">
        <v>4088700</v>
      </c>
      <c r="C30" s="17">
        <v>952</v>
      </c>
      <c r="D30" s="17">
        <v>9</v>
      </c>
      <c r="E30" s="17">
        <v>2246240</v>
      </c>
      <c r="F30" s="17">
        <v>590</v>
      </c>
      <c r="G30" s="17">
        <v>9</v>
      </c>
      <c r="H30" s="18">
        <f t="shared" si="0"/>
        <v>54.93775527673833</v>
      </c>
      <c r="I30" s="18">
        <f t="shared" si="1"/>
        <v>61.97478991596639</v>
      </c>
    </row>
    <row r="31" spans="1:9" ht="30" customHeight="1">
      <c r="A31" s="16" t="s">
        <v>63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  <c r="I31" s="18">
        <v>0</v>
      </c>
    </row>
    <row r="32" spans="1:9" ht="30" customHeight="1">
      <c r="A32" s="16" t="s">
        <v>31</v>
      </c>
      <c r="B32" s="17">
        <v>80465118.6</v>
      </c>
      <c r="C32" s="17">
        <v>2758</v>
      </c>
      <c r="D32" s="17">
        <v>97</v>
      </c>
      <c r="E32" s="17">
        <v>110459000</v>
      </c>
      <c r="F32" s="17">
        <v>3990</v>
      </c>
      <c r="G32" s="17">
        <v>97</v>
      </c>
      <c r="H32" s="18">
        <f t="shared" si="0"/>
        <v>137.2756318785815</v>
      </c>
      <c r="I32" s="18">
        <f t="shared" si="1"/>
        <v>144.67005076142132</v>
      </c>
    </row>
    <row r="33" spans="1:9" ht="30" customHeight="1">
      <c r="A33" s="16" t="s">
        <v>32</v>
      </c>
      <c r="B33" s="17">
        <v>61875000</v>
      </c>
      <c r="C33" s="17">
        <v>2319</v>
      </c>
      <c r="D33" s="17">
        <v>27</v>
      </c>
      <c r="E33" s="17">
        <v>25740000</v>
      </c>
      <c r="F33" s="17">
        <v>1168</v>
      </c>
      <c r="G33" s="17">
        <v>27</v>
      </c>
      <c r="H33" s="18">
        <f t="shared" si="0"/>
        <v>41.6</v>
      </c>
      <c r="I33" s="18">
        <f t="shared" si="1"/>
        <v>50.36653730056059</v>
      </c>
    </row>
    <row r="34" spans="1:9" ht="30" customHeight="1">
      <c r="A34" s="16" t="s">
        <v>33</v>
      </c>
      <c r="B34" s="17">
        <v>36746535.8</v>
      </c>
      <c r="C34" s="17">
        <v>1481</v>
      </c>
      <c r="D34" s="17">
        <v>22</v>
      </c>
      <c r="E34" s="17">
        <v>15398742.939999998</v>
      </c>
      <c r="F34" s="17">
        <v>811</v>
      </c>
      <c r="G34" s="17">
        <v>22</v>
      </c>
      <c r="H34" s="18">
        <f t="shared" si="0"/>
        <v>41.90529149144992</v>
      </c>
      <c r="I34" s="18">
        <f t="shared" si="1"/>
        <v>54.76029709655638</v>
      </c>
    </row>
    <row r="35" spans="1:9" ht="30" customHeight="1">
      <c r="A35" s="16" t="s">
        <v>34</v>
      </c>
      <c r="B35" s="17">
        <v>14568000</v>
      </c>
      <c r="C35" s="17">
        <v>1308</v>
      </c>
      <c r="D35" s="17">
        <v>47</v>
      </c>
      <c r="E35" s="17">
        <v>9185000</v>
      </c>
      <c r="F35" s="17">
        <v>1132</v>
      </c>
      <c r="G35" s="17">
        <v>47</v>
      </c>
      <c r="H35" s="18">
        <f t="shared" si="0"/>
        <v>63.049148819330036</v>
      </c>
      <c r="I35" s="18">
        <f t="shared" si="1"/>
        <v>86.54434250764525</v>
      </c>
    </row>
    <row r="36" spans="1:9" ht="30" customHeight="1">
      <c r="A36" s="16" t="s">
        <v>35</v>
      </c>
      <c r="B36" s="17">
        <v>0</v>
      </c>
      <c r="C36" s="17">
        <v>0</v>
      </c>
      <c r="D36" s="17">
        <v>11</v>
      </c>
      <c r="E36" s="17">
        <v>14100000</v>
      </c>
      <c r="F36" s="17">
        <v>91</v>
      </c>
      <c r="G36" s="17">
        <v>11</v>
      </c>
      <c r="H36" s="18">
        <v>0</v>
      </c>
      <c r="I36" s="18">
        <v>0</v>
      </c>
    </row>
    <row r="37" spans="1:9" ht="30" customHeight="1">
      <c r="A37" s="16" t="s">
        <v>36</v>
      </c>
      <c r="B37" s="17">
        <v>0</v>
      </c>
      <c r="C37" s="17">
        <v>0</v>
      </c>
      <c r="D37" s="17">
        <v>1</v>
      </c>
      <c r="E37" s="17">
        <v>5000000</v>
      </c>
      <c r="F37" s="17">
        <v>0</v>
      </c>
      <c r="G37" s="17">
        <v>1</v>
      </c>
      <c r="H37" s="18">
        <v>0</v>
      </c>
      <c r="I37" s="18">
        <v>0</v>
      </c>
    </row>
    <row r="38" spans="1:9" ht="30" customHeight="1">
      <c r="A38" s="16" t="s">
        <v>37</v>
      </c>
      <c r="B38" s="17">
        <v>7094542</v>
      </c>
      <c r="C38" s="17">
        <v>2200</v>
      </c>
      <c r="D38" s="17">
        <v>11</v>
      </c>
      <c r="E38" s="17">
        <v>5069044</v>
      </c>
      <c r="F38" s="17">
        <v>901</v>
      </c>
      <c r="G38" s="17">
        <v>11</v>
      </c>
      <c r="H38" s="18">
        <f t="shared" si="0"/>
        <v>71.44991177725075</v>
      </c>
      <c r="I38" s="18">
        <f t="shared" si="1"/>
        <v>40.95454545454545</v>
      </c>
    </row>
    <row r="39" spans="1:9" ht="30" customHeight="1">
      <c r="A39" s="16" t="s">
        <v>38</v>
      </c>
      <c r="B39" s="17">
        <v>480000</v>
      </c>
      <c r="C39" s="17">
        <v>60</v>
      </c>
      <c r="D39" s="17">
        <v>10</v>
      </c>
      <c r="E39" s="17">
        <v>2420000</v>
      </c>
      <c r="F39" s="17">
        <v>378</v>
      </c>
      <c r="G39" s="17">
        <v>10</v>
      </c>
      <c r="H39" s="18">
        <f t="shared" si="0"/>
        <v>504.1666666666667</v>
      </c>
      <c r="I39" s="18">
        <f t="shared" si="1"/>
        <v>630</v>
      </c>
    </row>
    <row r="40" spans="1:9" ht="30" customHeight="1">
      <c r="A40" s="16" t="s">
        <v>39</v>
      </c>
      <c r="B40" s="17">
        <v>39700000</v>
      </c>
      <c r="C40" s="17">
        <v>0</v>
      </c>
      <c r="D40" s="17">
        <v>30</v>
      </c>
      <c r="E40" s="17">
        <v>223402025</v>
      </c>
      <c r="F40" s="17">
        <v>0</v>
      </c>
      <c r="G40" s="17">
        <v>30</v>
      </c>
      <c r="H40" s="18">
        <f t="shared" si="0"/>
        <v>562.7255037783375</v>
      </c>
      <c r="I40" s="18">
        <v>0</v>
      </c>
    </row>
    <row r="41" spans="1:9" ht="30" customHeight="1">
      <c r="A41" s="16" t="s">
        <v>40</v>
      </c>
      <c r="B41" s="17">
        <v>21500000</v>
      </c>
      <c r="C41" s="17">
        <v>0</v>
      </c>
      <c r="D41" s="17">
        <v>14</v>
      </c>
      <c r="E41" s="17">
        <v>195362757.82</v>
      </c>
      <c r="F41" s="17">
        <v>173</v>
      </c>
      <c r="G41" s="17">
        <v>14</v>
      </c>
      <c r="H41" s="18">
        <f t="shared" si="0"/>
        <v>908.663989860465</v>
      </c>
      <c r="I41" s="18">
        <v>0</v>
      </c>
    </row>
    <row r="42" spans="1:9" ht="30" customHeight="1">
      <c r="A42" s="16" t="s">
        <v>41</v>
      </c>
      <c r="B42" s="17">
        <v>640353758.4600002</v>
      </c>
      <c r="C42" s="17">
        <v>24434</v>
      </c>
      <c r="D42" s="17">
        <v>807</v>
      </c>
      <c r="E42" s="17">
        <v>1201724738.71</v>
      </c>
      <c r="F42" s="17">
        <v>46486</v>
      </c>
      <c r="G42" s="17">
        <v>804</v>
      </c>
      <c r="H42" s="18">
        <f t="shared" si="0"/>
        <v>187.66575862692716</v>
      </c>
      <c r="I42" s="18">
        <f t="shared" si="1"/>
        <v>190.25128918719815</v>
      </c>
    </row>
    <row r="43" spans="1:9" ht="30" customHeight="1">
      <c r="A43" s="16" t="s">
        <v>42</v>
      </c>
      <c r="B43" s="17">
        <f aca="true" t="shared" si="2" ref="B43:G43">SUM(B10:B42)</f>
        <v>5158380447</v>
      </c>
      <c r="C43" s="17">
        <f t="shared" si="2"/>
        <v>464941</v>
      </c>
      <c r="D43" s="17">
        <f t="shared" si="2"/>
        <v>4960</v>
      </c>
      <c r="E43" s="17">
        <f t="shared" si="2"/>
        <v>7050041343.94</v>
      </c>
      <c r="F43" s="17">
        <f t="shared" si="2"/>
        <v>346364</v>
      </c>
      <c r="G43" s="17">
        <f t="shared" si="2"/>
        <v>4990</v>
      </c>
      <c r="H43" s="18">
        <f>E43/B43*100</f>
        <v>136.67160490343724</v>
      </c>
      <c r="I43" s="18">
        <f>F43/C43*100</f>
        <v>74.49633394344659</v>
      </c>
    </row>
    <row r="44" spans="1:9" ht="30" customHeight="1">
      <c r="A44" s="16" t="s">
        <v>43</v>
      </c>
      <c r="B44" s="17"/>
      <c r="C44" s="17"/>
      <c r="D44" s="17"/>
      <c r="E44" s="17"/>
      <c r="F44" s="17"/>
      <c r="G44" s="17"/>
      <c r="H44" s="18"/>
      <c r="I44" s="18"/>
    </row>
    <row r="45" spans="1:9" ht="30" customHeight="1">
      <c r="A45" s="16" t="s">
        <v>44</v>
      </c>
      <c r="B45" s="17"/>
      <c r="C45" s="17"/>
      <c r="D45" s="17"/>
      <c r="E45" s="17"/>
      <c r="F45" s="17"/>
      <c r="G45" s="17"/>
      <c r="H45" s="18"/>
      <c r="I45" s="18"/>
    </row>
    <row r="46" spans="1:9" ht="30" customHeight="1">
      <c r="A46" s="16" t="s">
        <v>45</v>
      </c>
      <c r="B46" s="17">
        <v>277785495.9</v>
      </c>
      <c r="C46" s="17">
        <v>0</v>
      </c>
      <c r="D46" s="17">
        <v>227</v>
      </c>
      <c r="E46" s="17">
        <v>165801495.2</v>
      </c>
      <c r="F46" s="17">
        <v>0</v>
      </c>
      <c r="G46" s="17">
        <v>227</v>
      </c>
      <c r="H46" s="18">
        <f>E46/B46*100</f>
        <v>59.6868798577183</v>
      </c>
      <c r="I46" s="17">
        <v>0</v>
      </c>
    </row>
    <row r="47" spans="1:9" ht="30" customHeight="1">
      <c r="A47" s="16" t="s">
        <v>67</v>
      </c>
      <c r="B47" s="17">
        <v>20832955</v>
      </c>
      <c r="C47" s="17">
        <v>0</v>
      </c>
      <c r="D47" s="17">
        <v>11</v>
      </c>
      <c r="E47" s="17">
        <v>10480000</v>
      </c>
      <c r="F47" s="17">
        <v>0</v>
      </c>
      <c r="G47" s="17">
        <v>11</v>
      </c>
      <c r="H47" s="18">
        <f aca="true" t="shared" si="3" ref="H47:H53">E47/B47*100</f>
        <v>50.30491353722984</v>
      </c>
      <c r="I47" s="17">
        <v>0</v>
      </c>
    </row>
    <row r="48" spans="1:9" ht="30" customHeight="1">
      <c r="A48" s="16" t="s">
        <v>46</v>
      </c>
      <c r="B48" s="17">
        <v>89129112</v>
      </c>
      <c r="C48" s="17">
        <v>0</v>
      </c>
      <c r="D48" s="17">
        <v>43</v>
      </c>
      <c r="E48" s="17">
        <v>58251270</v>
      </c>
      <c r="F48" s="17">
        <v>0</v>
      </c>
      <c r="G48" s="17">
        <v>43</v>
      </c>
      <c r="H48" s="18">
        <f t="shared" si="3"/>
        <v>65.35605336222805</v>
      </c>
      <c r="I48" s="17">
        <v>0</v>
      </c>
    </row>
    <row r="49" spans="1:9" ht="30" customHeight="1">
      <c r="A49" s="16" t="s">
        <v>68</v>
      </c>
      <c r="B49" s="17">
        <v>21090000</v>
      </c>
      <c r="C49" s="17">
        <v>0</v>
      </c>
      <c r="D49" s="17">
        <v>2</v>
      </c>
      <c r="E49" s="17">
        <v>5749000</v>
      </c>
      <c r="F49" s="17">
        <v>0</v>
      </c>
      <c r="G49" s="17">
        <v>2</v>
      </c>
      <c r="H49" s="18">
        <f t="shared" si="3"/>
        <v>27.259364627785683</v>
      </c>
      <c r="I49" s="17">
        <v>0</v>
      </c>
    </row>
    <row r="50" spans="1:9" ht="30" customHeight="1">
      <c r="A50" s="16" t="s">
        <v>47</v>
      </c>
      <c r="B50" s="17">
        <v>308030054</v>
      </c>
      <c r="C50" s="17">
        <v>0</v>
      </c>
      <c r="D50" s="17">
        <v>136</v>
      </c>
      <c r="E50" s="17">
        <v>147956573.12</v>
      </c>
      <c r="F50" s="17">
        <v>0</v>
      </c>
      <c r="G50" s="17">
        <v>136</v>
      </c>
      <c r="H50" s="18">
        <f t="shared" si="3"/>
        <v>48.03316143950032</v>
      </c>
      <c r="I50" s="17">
        <v>0</v>
      </c>
    </row>
    <row r="51" spans="1:9" ht="30" customHeight="1">
      <c r="A51" s="16" t="s">
        <v>60</v>
      </c>
      <c r="B51" s="17">
        <v>64614712</v>
      </c>
      <c r="C51" s="17">
        <v>0</v>
      </c>
      <c r="D51" s="17">
        <v>1</v>
      </c>
      <c r="E51" s="17">
        <v>12000000</v>
      </c>
      <c r="F51" s="17">
        <v>0</v>
      </c>
      <c r="G51" s="17">
        <v>1</v>
      </c>
      <c r="H51" s="18">
        <f t="shared" si="3"/>
        <v>18.57162189316885</v>
      </c>
      <c r="I51" s="17">
        <v>0</v>
      </c>
    </row>
    <row r="52" spans="1:9" ht="30" customHeight="1">
      <c r="A52" s="16" t="s">
        <v>48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  <c r="I52" s="17">
        <v>0</v>
      </c>
    </row>
    <row r="53" spans="1:9" ht="30" customHeight="1">
      <c r="A53" s="16" t="s">
        <v>41</v>
      </c>
      <c r="B53" s="17">
        <v>148115928</v>
      </c>
      <c r="C53" s="17">
        <v>0</v>
      </c>
      <c r="D53" s="17">
        <v>141</v>
      </c>
      <c r="E53" s="17">
        <v>258319974.92000002</v>
      </c>
      <c r="F53" s="17">
        <v>0</v>
      </c>
      <c r="G53" s="17">
        <v>141</v>
      </c>
      <c r="H53" s="18">
        <f t="shared" si="3"/>
        <v>174.40391348052725</v>
      </c>
      <c r="I53" s="17">
        <v>0</v>
      </c>
    </row>
    <row r="54" spans="1:9" ht="30" customHeight="1">
      <c r="A54" s="16" t="s">
        <v>49</v>
      </c>
      <c r="B54" s="17">
        <f>SUM(B46:B53)</f>
        <v>929598256.9</v>
      </c>
      <c r="C54" s="17">
        <f>SUM(C46:C53)</f>
        <v>0</v>
      </c>
      <c r="D54" s="17">
        <f>SUM(D46:D53)</f>
        <v>561</v>
      </c>
      <c r="E54" s="17">
        <f>SUM(E46:E53)</f>
        <v>658558313.24</v>
      </c>
      <c r="F54" s="17">
        <f>SUM(F46:F53)</f>
        <v>0</v>
      </c>
      <c r="G54" s="17">
        <v>561</v>
      </c>
      <c r="H54" s="18">
        <f>E54/B54*100</f>
        <v>70.84332488274484</v>
      </c>
      <c r="I54" s="17">
        <v>0</v>
      </c>
    </row>
    <row r="55" spans="1:9" ht="30" customHeight="1">
      <c r="A55" s="16" t="s">
        <v>50</v>
      </c>
      <c r="B55" s="17"/>
      <c r="C55" s="17"/>
      <c r="D55" s="17"/>
      <c r="E55" s="17"/>
      <c r="F55" s="17"/>
      <c r="G55" s="17"/>
      <c r="H55" s="18" t="s">
        <v>6</v>
      </c>
      <c r="I55" s="17" t="s">
        <v>6</v>
      </c>
    </row>
    <row r="56" spans="1:9" ht="30" customHeight="1">
      <c r="A56" s="16" t="s">
        <v>61</v>
      </c>
      <c r="B56" s="17">
        <v>69500000</v>
      </c>
      <c r="C56" s="17">
        <v>0</v>
      </c>
      <c r="D56" s="17">
        <v>45</v>
      </c>
      <c r="E56" s="17">
        <v>113754759</v>
      </c>
      <c r="F56" s="17">
        <v>0</v>
      </c>
      <c r="G56" s="17">
        <v>45</v>
      </c>
      <c r="H56" s="18">
        <f aca="true" t="shared" si="4" ref="H56:H64">E56/B56*100</f>
        <v>163.67591223021583</v>
      </c>
      <c r="I56" s="17">
        <v>0</v>
      </c>
    </row>
    <row r="57" spans="1:9" ht="30" customHeight="1">
      <c r="A57" s="16" t="s">
        <v>51</v>
      </c>
      <c r="B57" s="17">
        <v>130867000</v>
      </c>
      <c r="C57" s="17">
        <v>0</v>
      </c>
      <c r="D57" s="17">
        <v>209</v>
      </c>
      <c r="E57" s="17">
        <v>221235000</v>
      </c>
      <c r="F57" s="17">
        <v>0</v>
      </c>
      <c r="G57" s="17">
        <v>209</v>
      </c>
      <c r="H57" s="18">
        <f t="shared" si="4"/>
        <v>169.0533136696035</v>
      </c>
      <c r="I57" s="17">
        <v>0</v>
      </c>
    </row>
    <row r="58" spans="1:9" ht="30" customHeight="1">
      <c r="A58" s="16" t="s">
        <v>41</v>
      </c>
      <c r="B58" s="17">
        <v>1600000</v>
      </c>
      <c r="C58" s="17">
        <v>0</v>
      </c>
      <c r="D58" s="17">
        <v>7</v>
      </c>
      <c r="E58" s="17">
        <v>6125000</v>
      </c>
      <c r="F58" s="17">
        <v>0</v>
      </c>
      <c r="G58" s="17">
        <v>7</v>
      </c>
      <c r="H58" s="18">
        <f t="shared" si="4"/>
        <v>382.8125</v>
      </c>
      <c r="I58" s="17">
        <v>0</v>
      </c>
    </row>
    <row r="59" spans="1:9" ht="30" customHeight="1">
      <c r="A59" s="16" t="s">
        <v>52</v>
      </c>
      <c r="B59" s="17">
        <f aca="true" t="shared" si="5" ref="B59:G59">SUM(B56:B58)</f>
        <v>201967000</v>
      </c>
      <c r="C59" s="17">
        <f t="shared" si="5"/>
        <v>0</v>
      </c>
      <c r="D59" s="17">
        <f t="shared" si="5"/>
        <v>261</v>
      </c>
      <c r="E59" s="17">
        <f t="shared" si="5"/>
        <v>341114759</v>
      </c>
      <c r="F59" s="17">
        <f t="shared" si="5"/>
        <v>0</v>
      </c>
      <c r="G59" s="17">
        <f t="shared" si="5"/>
        <v>261</v>
      </c>
      <c r="H59" s="18">
        <f t="shared" si="4"/>
        <v>168.89628454153402</v>
      </c>
      <c r="I59" s="17">
        <v>0</v>
      </c>
    </row>
    <row r="60" spans="1:9" ht="30" customHeight="1">
      <c r="A60" s="16" t="s">
        <v>53</v>
      </c>
      <c r="B60" s="17">
        <v>5200275</v>
      </c>
      <c r="C60" s="17">
        <v>0</v>
      </c>
      <c r="D60" s="17">
        <v>11</v>
      </c>
      <c r="E60" s="17">
        <v>2865044.76</v>
      </c>
      <c r="F60" s="17">
        <v>0</v>
      </c>
      <c r="G60" s="17">
        <v>11</v>
      </c>
      <c r="H60" s="18">
        <f t="shared" si="4"/>
        <v>55.09410098504406</v>
      </c>
      <c r="I60" s="17">
        <v>0</v>
      </c>
    </row>
    <row r="61" spans="1:9" ht="30" customHeight="1">
      <c r="A61" s="16" t="s">
        <v>54</v>
      </c>
      <c r="B61" s="17">
        <f aca="true" t="shared" si="6" ref="B61:G61">SUM(B54+B59+B60)</f>
        <v>1136765531.9</v>
      </c>
      <c r="C61" s="17">
        <f t="shared" si="6"/>
        <v>0</v>
      </c>
      <c r="D61" s="17">
        <f t="shared" si="6"/>
        <v>833</v>
      </c>
      <c r="E61" s="17">
        <f t="shared" si="6"/>
        <v>1002538117</v>
      </c>
      <c r="F61" s="17">
        <f t="shared" si="6"/>
        <v>0</v>
      </c>
      <c r="G61" s="17">
        <f t="shared" si="6"/>
        <v>833</v>
      </c>
      <c r="H61" s="18">
        <f t="shared" si="4"/>
        <v>88.19216354355403</v>
      </c>
      <c r="I61" s="17">
        <v>0</v>
      </c>
    </row>
    <row r="62" spans="1:9" ht="30" customHeight="1">
      <c r="A62" s="16" t="s">
        <v>55</v>
      </c>
      <c r="B62" s="17">
        <f aca="true" t="shared" si="7" ref="B62:G62">SUM(B63:B64)</f>
        <v>1741769361.58</v>
      </c>
      <c r="C62" s="17">
        <f t="shared" si="7"/>
        <v>0</v>
      </c>
      <c r="D62" s="17">
        <f t="shared" si="7"/>
        <v>1995</v>
      </c>
      <c r="E62" s="17">
        <f t="shared" si="7"/>
        <v>1696929205.1499999</v>
      </c>
      <c r="F62" s="17">
        <f t="shared" si="7"/>
        <v>0</v>
      </c>
      <c r="G62" s="17">
        <f t="shared" si="7"/>
        <v>1998</v>
      </c>
      <c r="H62" s="18">
        <f t="shared" si="4"/>
        <v>97.42559735984076</v>
      </c>
      <c r="I62" s="17">
        <v>0</v>
      </c>
    </row>
    <row r="63" spans="1:9" ht="30" customHeight="1">
      <c r="A63" s="16" t="s">
        <v>56</v>
      </c>
      <c r="B63" s="17">
        <v>79224431.57999998</v>
      </c>
      <c r="C63" s="17">
        <v>0</v>
      </c>
      <c r="D63" s="17">
        <v>567</v>
      </c>
      <c r="E63" s="17">
        <v>126790987.42999998</v>
      </c>
      <c r="F63" s="17">
        <v>0</v>
      </c>
      <c r="G63" s="17">
        <v>567</v>
      </c>
      <c r="H63" s="18">
        <f t="shared" si="4"/>
        <v>160.04026144632897</v>
      </c>
      <c r="I63" s="17">
        <v>0</v>
      </c>
    </row>
    <row r="64" spans="1:9" ht="30" customHeight="1">
      <c r="A64" s="19" t="s">
        <v>57</v>
      </c>
      <c r="B64" s="17">
        <v>1662544930</v>
      </c>
      <c r="C64" s="17">
        <v>0</v>
      </c>
      <c r="D64" s="17">
        <v>1428</v>
      </c>
      <c r="E64" s="17">
        <v>1570138217.7199998</v>
      </c>
      <c r="F64" s="17">
        <v>0</v>
      </c>
      <c r="G64" s="17">
        <v>1431</v>
      </c>
      <c r="H64" s="18">
        <f t="shared" si="4"/>
        <v>94.44185172908378</v>
      </c>
      <c r="I64" s="17">
        <v>0</v>
      </c>
    </row>
    <row r="65" spans="1:9" ht="30" customHeight="1">
      <c r="A65" s="16" t="s">
        <v>58</v>
      </c>
      <c r="B65" s="17">
        <f aca="true" t="shared" si="8" ref="B65:G65">+B62+B61+B43</f>
        <v>8036915340.48</v>
      </c>
      <c r="C65" s="17">
        <f t="shared" si="8"/>
        <v>464941</v>
      </c>
      <c r="D65" s="17">
        <f t="shared" si="8"/>
        <v>7788</v>
      </c>
      <c r="E65" s="17">
        <f t="shared" si="8"/>
        <v>9749508666.09</v>
      </c>
      <c r="F65" s="17">
        <f t="shared" si="8"/>
        <v>346364</v>
      </c>
      <c r="G65" s="17">
        <f t="shared" si="8"/>
        <v>7821</v>
      </c>
      <c r="H65" s="18">
        <f>E65/B65*100</f>
        <v>121.30908754238186</v>
      </c>
      <c r="I65" s="18">
        <f>F65/C65*100</f>
        <v>74.49633394344659</v>
      </c>
    </row>
    <row r="66" spans="1:9" ht="24" customHeight="1">
      <c r="A66" s="20"/>
      <c r="B66" s="20"/>
      <c r="C66" s="20"/>
      <c r="D66" s="20"/>
      <c r="E66" s="21"/>
      <c r="F66" s="21"/>
      <c r="G66" s="20"/>
      <c r="H66" s="20"/>
      <c r="I66" s="20"/>
    </row>
    <row r="68" spans="2:9" ht="24" customHeight="1">
      <c r="B68" s="6"/>
      <c r="C68" s="6"/>
      <c r="D68" s="6"/>
      <c r="E68" s="6"/>
      <c r="F68" s="6"/>
      <c r="G68" s="6"/>
      <c r="H68" s="6"/>
      <c r="I68" s="6"/>
    </row>
    <row r="69" spans="2:10" ht="24" customHeight="1" hidden="1">
      <c r="B69" s="5">
        <v>13462025744.5</v>
      </c>
      <c r="C69" s="5">
        <v>756258</v>
      </c>
      <c r="D69" s="5">
        <v>13464</v>
      </c>
      <c r="E69" s="5">
        <v>15940910431.96</v>
      </c>
      <c r="F69" s="5">
        <v>585932</v>
      </c>
      <c r="G69" s="5">
        <v>13563</v>
      </c>
      <c r="H69" s="5"/>
      <c r="I69" s="5"/>
      <c r="J69" s="5"/>
    </row>
    <row r="70" spans="2:10" ht="24" customHeight="1" hidden="1">
      <c r="B70" s="5">
        <v>5425110404.5</v>
      </c>
      <c r="C70" s="5">
        <v>291317</v>
      </c>
      <c r="D70" s="5">
        <v>5676</v>
      </c>
      <c r="E70" s="5">
        <v>6191401765.869999</v>
      </c>
      <c r="F70" s="5">
        <v>239568</v>
      </c>
      <c r="G70" s="5">
        <v>5742</v>
      </c>
      <c r="H70" s="5"/>
      <c r="I70" s="5"/>
      <c r="J70" s="5"/>
    </row>
    <row r="71" spans="2:7" ht="24" customHeight="1" hidden="1">
      <c r="B71" s="7">
        <f aca="true" t="shared" si="9" ref="B71:G71">SUM(B69-B70)</f>
        <v>8036915340</v>
      </c>
      <c r="C71" s="7">
        <f t="shared" si="9"/>
        <v>464941</v>
      </c>
      <c r="D71" s="7">
        <f t="shared" si="9"/>
        <v>7788</v>
      </c>
      <c r="E71" s="7">
        <f t="shared" si="9"/>
        <v>9749508666.09</v>
      </c>
      <c r="F71" s="7">
        <f t="shared" si="9"/>
        <v>346364</v>
      </c>
      <c r="G71" s="7">
        <f t="shared" si="9"/>
        <v>7821</v>
      </c>
    </row>
    <row r="72" ht="24" customHeight="1" hidden="1"/>
    <row r="73" ht="24" customHeight="1" hidden="1"/>
    <row r="74" ht="24" customHeight="1" hidden="1"/>
  </sheetData>
  <sheetProtection/>
  <mergeCells count="9">
    <mergeCell ref="A1:I1"/>
    <mergeCell ref="A2:I2"/>
    <mergeCell ref="A3:I3"/>
    <mergeCell ref="A4:I4"/>
    <mergeCell ref="A5:I5"/>
    <mergeCell ref="A6:A8"/>
    <mergeCell ref="B6:C6"/>
    <mergeCell ref="D6:G6"/>
    <mergeCell ref="H6:I6"/>
  </mergeCells>
  <printOptions horizontalCentered="1" verticalCentered="1"/>
  <pageMargins left="0.15748031496062992" right="0.15748031496062992" top="0.5511811023622047" bottom="0.5511811023622047" header="0.31496062992125984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Harolin Esther Peña Montero</cp:lastModifiedBy>
  <cp:lastPrinted>2022-04-05T20:24:19Z</cp:lastPrinted>
  <dcterms:created xsi:type="dcterms:W3CDTF">2017-05-04T13:28:00Z</dcterms:created>
  <dcterms:modified xsi:type="dcterms:W3CDTF">2023-03-17T18:17:02Z</dcterms:modified>
  <cp:category/>
  <cp:version/>
  <cp:contentType/>
  <cp:contentStatus/>
</cp:coreProperties>
</file>