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a.pena\Desktop\OLAIP\Documentos a subir en febrero HP\Estadisticas de la institucion\Indicadores Actividad Crediticia\"/>
    </mc:Choice>
  </mc:AlternateContent>
  <xr:revisionPtr revIDLastSave="0" documentId="8_{D9E2A3FC-3D19-48A4-9AAE-BFA592404DFC}" xr6:coauthVersionLast="47" xr6:coauthVersionMax="47" xr10:uidLastSave="{00000000-0000-0000-0000-000000000000}"/>
  <bookViews>
    <workbookView xWindow="-120" yWindow="-120" windowWidth="29040" windowHeight="15840"/>
  </bookViews>
  <sheets>
    <sheet name="ABRIL-JUNIO" sheetId="1" r:id="rId1"/>
  </sheets>
  <definedNames>
    <definedName name="_xlnm.Print_Area" localSheetId="0">'ABRIL-JUNIO'!$A$1:$P$50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C37" i="1"/>
  <c r="D37" i="1"/>
  <c r="E37" i="1"/>
  <c r="O37" i="1"/>
  <c r="F37" i="1"/>
  <c r="G37" i="1"/>
  <c r="H37" i="1"/>
  <c r="P37" i="1" s="1"/>
  <c r="I37" i="1"/>
  <c r="J37" i="1"/>
  <c r="K37" i="1"/>
  <c r="L37" i="1"/>
  <c r="B37" i="1"/>
  <c r="C30" i="1"/>
  <c r="D30" i="1"/>
  <c r="E30" i="1"/>
  <c r="F30" i="1"/>
  <c r="G30" i="1"/>
  <c r="H30" i="1"/>
  <c r="I30" i="1"/>
  <c r="M30" i="1" s="1"/>
  <c r="J30" i="1"/>
  <c r="K30" i="1"/>
  <c r="L30" i="1"/>
  <c r="O30" i="1" s="1"/>
  <c r="B30" i="1"/>
  <c r="C22" i="1"/>
  <c r="D22" i="1"/>
  <c r="N22" i="1" s="1"/>
  <c r="E22" i="1"/>
  <c r="E44" i="1" s="1"/>
  <c r="E49" i="1" s="1"/>
  <c r="F22" i="1"/>
  <c r="G22" i="1"/>
  <c r="H22" i="1"/>
  <c r="I22" i="1"/>
  <c r="J22" i="1"/>
  <c r="K22" i="1"/>
  <c r="L22" i="1"/>
  <c r="L44" i="1" s="1"/>
  <c r="B22" i="1"/>
  <c r="C14" i="1"/>
  <c r="D14" i="1"/>
  <c r="N14" i="1" s="1"/>
  <c r="E14" i="1"/>
  <c r="F14" i="1"/>
  <c r="G14" i="1"/>
  <c r="H14" i="1"/>
  <c r="I14" i="1"/>
  <c r="J14" i="1"/>
  <c r="K14" i="1"/>
  <c r="L14" i="1"/>
  <c r="B14" i="1"/>
  <c r="M14" i="1"/>
  <c r="C7" i="1"/>
  <c r="C44" i="1" s="1"/>
  <c r="C49" i="1" s="1"/>
  <c r="D7" i="1"/>
  <c r="D44" i="1" s="1"/>
  <c r="D49" i="1" s="1"/>
  <c r="E7" i="1"/>
  <c r="F7" i="1"/>
  <c r="G7" i="1"/>
  <c r="G44" i="1" s="1"/>
  <c r="G49" i="1" s="1"/>
  <c r="H7" i="1"/>
  <c r="H44" i="1" s="1"/>
  <c r="I7" i="1"/>
  <c r="I44" i="1" s="1"/>
  <c r="J7" i="1"/>
  <c r="J44" i="1" s="1"/>
  <c r="J49" i="1" s="1"/>
  <c r="K7" i="1"/>
  <c r="K44" i="1" s="1"/>
  <c r="L7" i="1"/>
  <c r="B7" i="1"/>
  <c r="C55" i="1"/>
  <c r="D55" i="1"/>
  <c r="E55" i="1"/>
  <c r="F55" i="1"/>
  <c r="G55" i="1"/>
  <c r="H55" i="1"/>
  <c r="I55" i="1"/>
  <c r="J55" i="1"/>
  <c r="K55" i="1"/>
  <c r="L55" i="1"/>
  <c r="B55" i="1"/>
  <c r="O14" i="1"/>
  <c r="M8" i="1"/>
  <c r="O8" i="1"/>
  <c r="P8" i="1"/>
  <c r="M9" i="1"/>
  <c r="N9" i="1"/>
  <c r="O9" i="1"/>
  <c r="P9" i="1"/>
  <c r="N10" i="1"/>
  <c r="M10" i="1"/>
  <c r="O10" i="1"/>
  <c r="P10" i="1"/>
  <c r="M11" i="1"/>
  <c r="N11" i="1"/>
  <c r="O11" i="1"/>
  <c r="P11" i="1"/>
  <c r="N12" i="1"/>
  <c r="M12" i="1"/>
  <c r="O12" i="1"/>
  <c r="P12" i="1"/>
  <c r="M13" i="1"/>
  <c r="N13" i="1"/>
  <c r="O13" i="1"/>
  <c r="P13" i="1"/>
  <c r="N15" i="1"/>
  <c r="M15" i="1"/>
  <c r="O15" i="1"/>
  <c r="P15" i="1"/>
  <c r="M16" i="1"/>
  <c r="N16" i="1"/>
  <c r="O16" i="1"/>
  <c r="P16" i="1"/>
  <c r="M17" i="1"/>
  <c r="N17" i="1"/>
  <c r="O17" i="1"/>
  <c r="P17" i="1"/>
  <c r="N18" i="1"/>
  <c r="M18" i="1"/>
  <c r="O18" i="1"/>
  <c r="P18" i="1"/>
  <c r="M19" i="1"/>
  <c r="N19" i="1"/>
  <c r="O19" i="1"/>
  <c r="P19" i="1"/>
  <c r="N20" i="1"/>
  <c r="M20" i="1"/>
  <c r="O20" i="1"/>
  <c r="P20" i="1"/>
  <c r="M21" i="1"/>
  <c r="N21" i="1"/>
  <c r="O21" i="1"/>
  <c r="P21" i="1"/>
  <c r="M23" i="1"/>
  <c r="N23" i="1"/>
  <c r="O23" i="1"/>
  <c r="P23" i="1"/>
  <c r="N24" i="1"/>
  <c r="M24" i="1"/>
  <c r="O24" i="1"/>
  <c r="P24" i="1"/>
  <c r="N25" i="1"/>
  <c r="M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P30" i="1"/>
  <c r="M31" i="1"/>
  <c r="O31" i="1"/>
  <c r="P31" i="1"/>
  <c r="M32" i="1"/>
  <c r="N32" i="1"/>
  <c r="O32" i="1"/>
  <c r="P32" i="1"/>
  <c r="N33" i="1"/>
  <c r="M33" i="1"/>
  <c r="O33" i="1"/>
  <c r="P33" i="1"/>
  <c r="N34" i="1"/>
  <c r="M34" i="1"/>
  <c r="O34" i="1"/>
  <c r="P34" i="1"/>
  <c r="N35" i="1"/>
  <c r="M35" i="1"/>
  <c r="O35" i="1"/>
  <c r="P35" i="1"/>
  <c r="M36" i="1"/>
  <c r="N36" i="1"/>
  <c r="O36" i="1"/>
  <c r="P36" i="1"/>
  <c r="N38" i="1"/>
  <c r="M38" i="1"/>
  <c r="O38" i="1"/>
  <c r="P38" i="1"/>
  <c r="M39" i="1"/>
  <c r="N39" i="1"/>
  <c r="O39" i="1"/>
  <c r="P39" i="1"/>
  <c r="N40" i="1"/>
  <c r="M40" i="1"/>
  <c r="O40" i="1"/>
  <c r="P40" i="1"/>
  <c r="M41" i="1"/>
  <c r="N41" i="1"/>
  <c r="O41" i="1"/>
  <c r="P41" i="1"/>
  <c r="M42" i="1"/>
  <c r="N42" i="1"/>
  <c r="O42" i="1"/>
  <c r="P42" i="1"/>
  <c r="N43" i="1"/>
  <c r="M43" i="1"/>
  <c r="O43" i="1"/>
  <c r="P43" i="1"/>
  <c r="P14" i="1"/>
  <c r="N37" i="1"/>
  <c r="P22" i="1"/>
  <c r="N8" i="1"/>
  <c r="N30" i="1"/>
  <c r="N31" i="1"/>
  <c r="O7" i="1"/>
  <c r="M7" i="1"/>
  <c r="M37" i="1"/>
  <c r="M22" i="1"/>
  <c r="B44" i="1"/>
  <c r="B49" i="1" s="1"/>
  <c r="I49" i="1" l="1"/>
  <c r="M44" i="1"/>
  <c r="M49" i="1" s="1"/>
  <c r="P44" i="1"/>
  <c r="P49" i="1" s="1"/>
  <c r="H49" i="1"/>
  <c r="O44" i="1"/>
  <c r="O49" i="1" s="1"/>
  <c r="L49" i="1"/>
  <c r="K49" i="1"/>
  <c r="N44" i="1"/>
  <c r="N49" i="1" s="1"/>
  <c r="P7" i="1"/>
  <c r="N7" i="1"/>
  <c r="O22" i="1"/>
</calcChain>
</file>

<file path=xl/sharedStrings.xml><?xml version="1.0" encoding="utf-8"?>
<sst xmlns="http://schemas.openxmlformats.org/spreadsheetml/2006/main" count="65" uniqueCount="62">
  <si>
    <t>INDICADORES DE LA ACTIVIDAD CREDITICIA POR REGIONALES Y SUCURSALES</t>
  </si>
  <si>
    <t>(VALORES EN RD$)</t>
  </si>
  <si>
    <t>REGIONALES 
Y
SUCURSALES</t>
  </si>
  <si>
    <t xml:space="preserve">PROGRAMA </t>
  </si>
  <si>
    <t>EJECUCION</t>
  </si>
  <si>
    <t>% EJECUCION</t>
  </si>
  <si>
    <t>Préstamo</t>
  </si>
  <si>
    <t>Superficie
Tareas</t>
  </si>
  <si>
    <t>Desembolsos</t>
  </si>
  <si>
    <t>Cobros</t>
  </si>
  <si>
    <t>Cantidad</t>
  </si>
  <si>
    <t>Formalizados</t>
  </si>
  <si>
    <t>Product. 
Benef.</t>
  </si>
  <si>
    <t xml:space="preserve">Cobros </t>
  </si>
  <si>
    <t>Prog. 
Prést.</t>
  </si>
  <si>
    <t>Prog. 
Desem.</t>
  </si>
  <si>
    <t>Prog. 
Cobros</t>
  </si>
  <si>
    <t>Prog. 
Tareas</t>
  </si>
  <si>
    <t>Regional 01</t>
  </si>
  <si>
    <t>Santo Domingo</t>
  </si>
  <si>
    <t>San Cristóbal</t>
  </si>
  <si>
    <t>Monte Plata</t>
  </si>
  <si>
    <t>Hato Mayor</t>
  </si>
  <si>
    <t>El Seybo</t>
  </si>
  <si>
    <t>Higüey</t>
  </si>
  <si>
    <t>Regional 02</t>
  </si>
  <si>
    <t xml:space="preserve">San Juan de la Maguana </t>
  </si>
  <si>
    <t>Baní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</si>
  <si>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</si>
  <si>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</si>
  <si>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</si>
  <si>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</si>
  <si>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</si>
  <si>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</si>
  <si>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</si>
  <si>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</si>
  <si>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</si>
  <si>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</si>
  <si>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Río San Juan</t>
  </si>
  <si>
    <t>Nagua</t>
  </si>
  <si>
    <t>Samaná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</si>
  <si>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</si>
  <si>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</si>
  <si>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</si>
  <si>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</si>
  <si>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</si>
  <si>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</si>
  <si>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</si>
  <si>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</si>
  <si>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 xml:space="preserve">Mao Valverde </t>
  </si>
  <si>
    <t>Montecristy</t>
  </si>
  <si>
    <t>Santiago Rodríguez</t>
  </si>
  <si>
    <t>Dajabón</t>
  </si>
  <si>
    <t>San José de las Matas</t>
  </si>
  <si>
    <t>Puerto Plata</t>
  </si>
  <si>
    <t xml:space="preserve">Total General </t>
  </si>
  <si>
    <t>Junta Cent. Dir. Ejec.</t>
  </si>
  <si>
    <t>Junta Regional</t>
  </si>
  <si>
    <t>Gerente Sucursal</t>
  </si>
  <si>
    <t>Crédito de Consumo</t>
  </si>
  <si>
    <t xml:space="preserve"> </t>
  </si>
  <si>
    <t xml:space="preserve">  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</si>
</sst>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8" formatCode="_(* #,##0_);_(* \(#,##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Book Antiqua"/>
      <family val="1"/>
    </font>
    <font>
      <sz val="18"/>
      <name val="Book Antiqua"/>
      <family val="1"/>
    </font>
    <font>
      <sz val="18"/>
      <color indexed="8"/>
      <name val="Book Antiqua"/>
      <family val="1"/>
    </font>
    <font>
      <b/>
      <u val="double"/>
      <sz val="18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Accounting"/>
      <sz val="18"/>
      <color theme="1"/>
      <name val="Book Antiqua"/>
      <family val="1"/>
    </font>
    <font>
      <sz val="20"/>
      <color indexed="8"/>
      <name val="Book Antiqua"/>
      <family val="1"/>
    </font>
    <font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4D79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3" fontId="5" fillId="0" borderId="0" xfId="1" applyNumberFormat="1" applyFont="1" applyFill="1" applyBorder="1" applyAlignment="1" applyProtection="1"/>
    <xf numFmtId="0" fontId="8" fillId="0" borderId="0" xfId="0" applyFont="1"/>
    <xf numFmtId="178" fontId="2" fillId="0" borderId="0" xfId="1" applyNumberFormat="1" applyFont="1"/>
    <xf numFmtId="43" fontId="2" fillId="0" borderId="0" xfId="1" applyFont="1"/>
    <xf numFmtId="3" fontId="11" fillId="3" borderId="0" xfId="1" applyNumberFormat="1" applyFont="1" applyFill="1" applyBorder="1" applyAlignment="1">
      <alignment horizontal="right"/>
    </xf>
    <xf numFmtId="0" fontId="9" fillId="0" borderId="0" xfId="0" applyFont="1"/>
    <xf numFmtId="3" fontId="10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/>
    </xf>
    <xf numFmtId="4" fontId="4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 applyProtection="1">
      <alignment horizontal="left"/>
    </xf>
    <xf numFmtId="3" fontId="13" fillId="0" borderId="0" xfId="1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3" fontId="4" fillId="0" borderId="0" xfId="1" applyNumberFormat="1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3" fontId="6" fillId="2" borderId="0" xfId="1" applyNumberFormat="1" applyFont="1" applyFill="1" applyBorder="1" applyAlignment="1">
      <alignment horizontal="left"/>
    </xf>
    <xf numFmtId="4" fontId="6" fillId="2" borderId="0" xfId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190500</xdr:rowOff>
    </xdr:from>
    <xdr:to>
      <xdr:col>0</xdr:col>
      <xdr:colOff>2524125</xdr:colOff>
      <xdr:row>4</xdr:row>
      <xdr:rowOff>47625</xdr:rowOff>
    </xdr:to>
    <xdr:pic>
      <xdr:nvPicPr>
        <xdr:cNvPr id="1053" name="Imagen 2">
          <a:extLst>
            <a:ext uri="{FF2B5EF4-FFF2-40B4-BE49-F238E27FC236}">
              <a16:creationId xmlns:a16="http://schemas.microsoft.com/office/drawing/2014/main" id="{422D5FB8-A2E0-C2BE-22D1-FD636DA32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352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tabSelected="1" zoomScale="60" zoomScaleNormal="60" workbookViewId="0">
      <selection activeCell="A2" sqref="A2:P2"/>
    </sheetView>
  </sheetViews>
  <sheetFormatPr baseColWidth="10" defaultRowHeight="23.25" x14ac:dyDescent="0.35"/>
  <cols>
    <col min="1" max="1" width="40.7109375" style="1" bestFit="1" customWidth="1"/>
    <col min="2" max="2" width="32.5703125" style="1" bestFit="1" customWidth="1"/>
    <col min="3" max="3" width="17.85546875" style="1" bestFit="1" customWidth="1"/>
    <col min="4" max="4" width="22.28515625" style="1" bestFit="1" customWidth="1"/>
    <col min="5" max="5" width="23" style="1" bestFit="1" customWidth="1"/>
    <col min="6" max="6" width="0.85546875" style="1" customWidth="1"/>
    <col min="7" max="7" width="18.42578125" style="1" bestFit="1" customWidth="1"/>
    <col min="8" max="8" width="18.28515625" style="1" bestFit="1" customWidth="1"/>
    <col min="9" max="9" width="22.28515625" style="1" bestFit="1" customWidth="1"/>
    <col min="10" max="10" width="15.140625" style="1" bestFit="1" customWidth="1"/>
    <col min="11" max="11" width="22.28515625" style="1" bestFit="1" customWidth="1"/>
    <col min="12" max="12" width="23" style="1" bestFit="1" customWidth="1"/>
    <col min="13" max="16" width="15.5703125" style="1" bestFit="1" customWidth="1"/>
    <col min="17" max="16384" width="11.42578125" style="1"/>
  </cols>
  <sheetData>
    <row r="1" spans="1:16" ht="26.25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6.25" x14ac:dyDescent="0.4">
      <c r="A2" s="9" t="s">
        <v>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6.25" x14ac:dyDescent="0.4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35">
      <c r="A5" s="11" t="s">
        <v>2</v>
      </c>
      <c r="B5" s="12" t="s">
        <v>3</v>
      </c>
      <c r="C5" s="12"/>
      <c r="D5" s="12"/>
      <c r="E5" s="12"/>
      <c r="F5" s="13"/>
      <c r="G5" s="12" t="s">
        <v>4</v>
      </c>
      <c r="H5" s="12"/>
      <c r="I5" s="12"/>
      <c r="J5" s="12"/>
      <c r="K5" s="12"/>
      <c r="L5" s="12"/>
      <c r="M5" s="12" t="s">
        <v>5</v>
      </c>
      <c r="N5" s="12"/>
      <c r="O5" s="12"/>
      <c r="P5" s="12"/>
    </row>
    <row r="6" spans="1:16" ht="56.25" customHeight="1" x14ac:dyDescent="0.35">
      <c r="A6" s="11"/>
      <c r="B6" s="14" t="s">
        <v>6</v>
      </c>
      <c r="C6" s="15" t="s">
        <v>7</v>
      </c>
      <c r="D6" s="14" t="s">
        <v>8</v>
      </c>
      <c r="E6" s="14" t="s">
        <v>9</v>
      </c>
      <c r="F6" s="14"/>
      <c r="G6" s="14" t="s">
        <v>10</v>
      </c>
      <c r="H6" s="15" t="s">
        <v>7</v>
      </c>
      <c r="I6" s="14" t="s">
        <v>11</v>
      </c>
      <c r="J6" s="15" t="s">
        <v>12</v>
      </c>
      <c r="K6" s="15" t="s">
        <v>8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</row>
    <row r="7" spans="1:16" ht="30" customHeight="1" x14ac:dyDescent="0.35">
      <c r="A7" s="14" t="s">
        <v>18</v>
      </c>
      <c r="B7" s="16">
        <f>SUM(B8:B13)</f>
        <v>1731072266.3</v>
      </c>
      <c r="C7" s="16">
        <f t="shared" ref="C7:L7" si="0">SUM(C8:C13)</f>
        <v>33212</v>
      </c>
      <c r="D7" s="16">
        <f t="shared" si="0"/>
        <v>1557965039.4000001</v>
      </c>
      <c r="E7" s="16">
        <f t="shared" si="0"/>
        <v>1364871543</v>
      </c>
      <c r="F7" s="16">
        <f t="shared" si="0"/>
        <v>0</v>
      </c>
      <c r="G7" s="16">
        <f t="shared" si="0"/>
        <v>1407</v>
      </c>
      <c r="H7" s="16">
        <f t="shared" si="0"/>
        <v>34628</v>
      </c>
      <c r="I7" s="16">
        <f t="shared" si="0"/>
        <v>1749720015.77</v>
      </c>
      <c r="J7" s="16">
        <f t="shared" si="0"/>
        <v>1407</v>
      </c>
      <c r="K7" s="16">
        <f t="shared" si="0"/>
        <v>1851612428.1599998</v>
      </c>
      <c r="L7" s="16">
        <f t="shared" si="0"/>
        <v>1082909572.4300001</v>
      </c>
      <c r="M7" s="17">
        <f>I7/B7*100</f>
        <v>101.07723691454302</v>
      </c>
      <c r="N7" s="17">
        <f t="shared" ref="N7:N40" si="1">K7/D7*100</f>
        <v>118.8481372388875</v>
      </c>
      <c r="O7" s="17">
        <f t="shared" ref="O7:O40" si="2">L7/E7*100</f>
        <v>79.341501255843824</v>
      </c>
      <c r="P7" s="17">
        <f t="shared" ref="P7:P44" si="3">H7/C7*100</f>
        <v>104.26351920992411</v>
      </c>
    </row>
    <row r="8" spans="1:16" ht="30" customHeight="1" x14ac:dyDescent="0.35">
      <c r="A8" s="14" t="s">
        <v>19</v>
      </c>
      <c r="B8" s="18">
        <v>596035500.29999995</v>
      </c>
      <c r="C8" s="18">
        <v>3554</v>
      </c>
      <c r="D8" s="18">
        <v>536431950</v>
      </c>
      <c r="E8" s="18">
        <v>517820788</v>
      </c>
      <c r="F8" s="18">
        <v>0</v>
      </c>
      <c r="G8" s="18">
        <v>443</v>
      </c>
      <c r="H8" s="18">
        <v>11521</v>
      </c>
      <c r="I8" s="18">
        <v>538560437.45000005</v>
      </c>
      <c r="J8" s="18">
        <v>443</v>
      </c>
      <c r="K8" s="18">
        <v>615126023.71000004</v>
      </c>
      <c r="L8" s="18">
        <v>308649792.95999998</v>
      </c>
      <c r="M8" s="17">
        <f t="shared" ref="M8:M44" si="4">I8/B8*100</f>
        <v>90.357107450634871</v>
      </c>
      <c r="N8" s="17">
        <f t="shared" si="1"/>
        <v>114.66990803027299</v>
      </c>
      <c r="O8" s="17">
        <f t="shared" si="2"/>
        <v>59.605523785962802</v>
      </c>
      <c r="P8" s="17">
        <f t="shared" si="3"/>
        <v>324.16994935284185</v>
      </c>
    </row>
    <row r="9" spans="1:16" ht="30" customHeight="1" x14ac:dyDescent="0.35">
      <c r="A9" s="14" t="s">
        <v>20</v>
      </c>
      <c r="B9" s="18">
        <v>123691216</v>
      </c>
      <c r="C9" s="18">
        <v>3614</v>
      </c>
      <c r="D9" s="18">
        <v>111322094.40000001</v>
      </c>
      <c r="E9" s="18">
        <v>139371190</v>
      </c>
      <c r="F9" s="18">
        <v>0</v>
      </c>
      <c r="G9" s="18">
        <v>209</v>
      </c>
      <c r="H9" s="18">
        <v>4114</v>
      </c>
      <c r="I9" s="18">
        <v>167900546.69999999</v>
      </c>
      <c r="J9" s="18">
        <v>209</v>
      </c>
      <c r="K9" s="18">
        <v>169921518.15000001</v>
      </c>
      <c r="L9" s="18">
        <v>90219710.549999997</v>
      </c>
      <c r="M9" s="17">
        <f t="shared" si="4"/>
        <v>135.74168977366995</v>
      </c>
      <c r="N9" s="17">
        <f t="shared" si="1"/>
        <v>152.63952683053367</v>
      </c>
      <c r="O9" s="17">
        <f t="shared" si="2"/>
        <v>64.733400461027841</v>
      </c>
      <c r="P9" s="17">
        <f t="shared" si="3"/>
        <v>113.83508577753183</v>
      </c>
    </row>
    <row r="10" spans="1:16" ht="30" customHeight="1" x14ac:dyDescent="0.35">
      <c r="A10" s="14" t="s">
        <v>21</v>
      </c>
      <c r="B10" s="18">
        <v>572562580</v>
      </c>
      <c r="C10" s="18">
        <v>8730</v>
      </c>
      <c r="D10" s="18">
        <v>515306322</v>
      </c>
      <c r="E10" s="18">
        <v>351051248</v>
      </c>
      <c r="F10" s="18">
        <v>0</v>
      </c>
      <c r="G10" s="18">
        <v>227</v>
      </c>
      <c r="H10" s="18">
        <v>5799</v>
      </c>
      <c r="I10" s="18">
        <v>565025725.52999997</v>
      </c>
      <c r="J10" s="18">
        <v>227</v>
      </c>
      <c r="K10" s="18">
        <v>546348136.96999991</v>
      </c>
      <c r="L10" s="18">
        <v>348014947.96000004</v>
      </c>
      <c r="M10" s="17">
        <f t="shared" si="4"/>
        <v>98.683662758750316</v>
      </c>
      <c r="N10" s="17">
        <f t="shared" si="1"/>
        <v>106.02395383963481</v>
      </c>
      <c r="O10" s="17">
        <f t="shared" si="2"/>
        <v>99.135083536293266</v>
      </c>
      <c r="P10" s="17">
        <f t="shared" si="3"/>
        <v>66.426116838487971</v>
      </c>
    </row>
    <row r="11" spans="1:16" ht="30" customHeight="1" x14ac:dyDescent="0.35">
      <c r="A11" s="14" t="s">
        <v>22</v>
      </c>
      <c r="B11" s="18">
        <v>157005000</v>
      </c>
      <c r="C11" s="18">
        <v>11575</v>
      </c>
      <c r="D11" s="18">
        <v>141304500</v>
      </c>
      <c r="E11" s="18">
        <v>109345350</v>
      </c>
      <c r="F11" s="18">
        <v>0</v>
      </c>
      <c r="G11" s="18">
        <v>209</v>
      </c>
      <c r="H11" s="18">
        <v>8475</v>
      </c>
      <c r="I11" s="18">
        <v>204779104.97000003</v>
      </c>
      <c r="J11" s="18">
        <v>209</v>
      </c>
      <c r="K11" s="18">
        <v>257508578.09000003</v>
      </c>
      <c r="L11" s="18">
        <v>136203724.72</v>
      </c>
      <c r="M11" s="17">
        <f t="shared" si="4"/>
        <v>130.4283971656954</v>
      </c>
      <c r="N11" s="17">
        <f t="shared" si="1"/>
        <v>182.23664362422997</v>
      </c>
      <c r="O11" s="17">
        <f t="shared" si="2"/>
        <v>124.56288696318592</v>
      </c>
      <c r="P11" s="17">
        <f t="shared" si="3"/>
        <v>73.218142548596106</v>
      </c>
    </row>
    <row r="12" spans="1:16" ht="30" customHeight="1" x14ac:dyDescent="0.35">
      <c r="A12" s="14" t="s">
        <v>23</v>
      </c>
      <c r="B12" s="18">
        <v>102243250</v>
      </c>
      <c r="C12" s="18">
        <v>2293</v>
      </c>
      <c r="D12" s="18">
        <v>92018925</v>
      </c>
      <c r="E12" s="18">
        <v>115092113</v>
      </c>
      <c r="F12" s="18">
        <v>0</v>
      </c>
      <c r="G12" s="18">
        <v>152</v>
      </c>
      <c r="H12" s="18">
        <v>2054</v>
      </c>
      <c r="I12" s="18">
        <v>140582953</v>
      </c>
      <c r="J12" s="18">
        <v>152</v>
      </c>
      <c r="K12" s="18">
        <v>134344999.85999998</v>
      </c>
      <c r="L12" s="18">
        <v>85167243.849999994</v>
      </c>
      <c r="M12" s="17">
        <f t="shared" si="4"/>
        <v>137.49851750604563</v>
      </c>
      <c r="N12" s="17">
        <f t="shared" si="1"/>
        <v>145.99714119677009</v>
      </c>
      <c r="O12" s="17">
        <f t="shared" si="2"/>
        <v>73.999200840113161</v>
      </c>
      <c r="P12" s="17">
        <f t="shared" si="3"/>
        <v>89.576973397296129</v>
      </c>
    </row>
    <row r="13" spans="1:16" ht="30" customHeight="1" x14ac:dyDescent="0.35">
      <c r="A13" s="14" t="s">
        <v>24</v>
      </c>
      <c r="B13" s="18">
        <v>179534720</v>
      </c>
      <c r="C13" s="18">
        <v>3446</v>
      </c>
      <c r="D13" s="18">
        <v>161581248</v>
      </c>
      <c r="E13" s="18">
        <v>132190854</v>
      </c>
      <c r="F13" s="18">
        <v>0</v>
      </c>
      <c r="G13" s="18">
        <v>167</v>
      </c>
      <c r="H13" s="18">
        <v>2665</v>
      </c>
      <c r="I13" s="18">
        <v>132871248.12</v>
      </c>
      <c r="J13" s="18">
        <v>167</v>
      </c>
      <c r="K13" s="18">
        <v>128363171.38</v>
      </c>
      <c r="L13" s="18">
        <v>114654152.39000002</v>
      </c>
      <c r="M13" s="17">
        <f t="shared" si="4"/>
        <v>74.008664240543553</v>
      </c>
      <c r="N13" s="17">
        <f t="shared" si="1"/>
        <v>79.44187396052294</v>
      </c>
      <c r="O13" s="17">
        <f t="shared" si="2"/>
        <v>86.73380110699641</v>
      </c>
      <c r="P13" s="17">
        <f t="shared" si="3"/>
        <v>77.336041787579802</v>
      </c>
    </row>
    <row r="14" spans="1:16" ht="30" customHeight="1" x14ac:dyDescent="0.35">
      <c r="A14" s="14" t="s">
        <v>25</v>
      </c>
      <c r="B14" s="16">
        <f>SUM(B15:B21)</f>
        <v>1190400793.3</v>
      </c>
      <c r="C14" s="16">
        <f t="shared" ref="C14:L14" si="5">SUM(C15:C21)</f>
        <v>52296</v>
      </c>
      <c r="D14" s="16">
        <f t="shared" si="5"/>
        <v>1071360713.6999998</v>
      </c>
      <c r="E14" s="16">
        <f t="shared" si="5"/>
        <v>879041468</v>
      </c>
      <c r="F14" s="16">
        <f t="shared" si="5"/>
        <v>0</v>
      </c>
      <c r="G14" s="16">
        <f t="shared" si="5"/>
        <v>1239</v>
      </c>
      <c r="H14" s="16">
        <f t="shared" si="5"/>
        <v>41450</v>
      </c>
      <c r="I14" s="16">
        <f t="shared" si="5"/>
        <v>1402085888.8299999</v>
      </c>
      <c r="J14" s="16">
        <f t="shared" si="5"/>
        <v>1239</v>
      </c>
      <c r="K14" s="16">
        <f t="shared" si="5"/>
        <v>1340606098.49</v>
      </c>
      <c r="L14" s="16">
        <f t="shared" si="5"/>
        <v>929269215.35000002</v>
      </c>
      <c r="M14" s="17">
        <f t="shared" si="4"/>
        <v>117.78267426579679</v>
      </c>
      <c r="N14" s="17">
        <f t="shared" si="1"/>
        <v>125.13116090099545</v>
      </c>
      <c r="O14" s="17">
        <f t="shared" si="2"/>
        <v>105.71392240053004</v>
      </c>
      <c r="P14" s="17">
        <f t="shared" si="3"/>
        <v>79.260364081382889</v>
      </c>
    </row>
    <row r="15" spans="1:16" ht="30" customHeight="1" x14ac:dyDescent="0.35">
      <c r="A15" s="14" t="s">
        <v>26</v>
      </c>
      <c r="B15" s="18">
        <v>347096266.30000001</v>
      </c>
      <c r="C15" s="18">
        <v>23554</v>
      </c>
      <c r="D15" s="18">
        <v>312386639.39999998</v>
      </c>
      <c r="E15" s="18">
        <v>218232337</v>
      </c>
      <c r="F15" s="18">
        <v>0</v>
      </c>
      <c r="G15" s="18">
        <v>200</v>
      </c>
      <c r="H15" s="18">
        <v>8426</v>
      </c>
      <c r="I15" s="18">
        <v>414215599.15999997</v>
      </c>
      <c r="J15" s="18">
        <v>200</v>
      </c>
      <c r="K15" s="18">
        <v>347863586.98999995</v>
      </c>
      <c r="L15" s="18">
        <v>171685510.92999998</v>
      </c>
      <c r="M15" s="17">
        <f t="shared" si="4"/>
        <v>119.33738255829805</v>
      </c>
      <c r="N15" s="17">
        <f t="shared" si="1"/>
        <v>111.35674293181694</v>
      </c>
      <c r="O15" s="17">
        <f t="shared" si="2"/>
        <v>78.670976671069596</v>
      </c>
      <c r="P15" s="17">
        <f t="shared" si="3"/>
        <v>35.773117092638195</v>
      </c>
    </row>
    <row r="16" spans="1:16" ht="30" customHeight="1" x14ac:dyDescent="0.35">
      <c r="A16" s="14" t="s">
        <v>27</v>
      </c>
      <c r="B16" s="18">
        <v>142339538</v>
      </c>
      <c r="C16" s="18">
        <v>3382</v>
      </c>
      <c r="D16" s="18">
        <v>128105584.19999999</v>
      </c>
      <c r="E16" s="18">
        <v>105273966</v>
      </c>
      <c r="F16" s="18">
        <v>0</v>
      </c>
      <c r="G16" s="18">
        <v>203</v>
      </c>
      <c r="H16" s="18">
        <v>12790</v>
      </c>
      <c r="I16" s="18">
        <v>211443970.5</v>
      </c>
      <c r="J16" s="18">
        <v>203</v>
      </c>
      <c r="K16" s="18">
        <v>217813566.29000002</v>
      </c>
      <c r="L16" s="18">
        <v>165645977.46000001</v>
      </c>
      <c r="M16" s="17">
        <f t="shared" si="4"/>
        <v>148.54900716342075</v>
      </c>
      <c r="N16" s="17">
        <f t="shared" si="1"/>
        <v>170.02659770861109</v>
      </c>
      <c r="O16" s="17">
        <f t="shared" si="2"/>
        <v>157.34752261542042</v>
      </c>
      <c r="P16" s="17">
        <f t="shared" si="3"/>
        <v>378.17859254878772</v>
      </c>
    </row>
    <row r="17" spans="1:16" ht="30" customHeight="1" x14ac:dyDescent="0.35">
      <c r="A17" s="14" t="s">
        <v>28</v>
      </c>
      <c r="B17" s="18">
        <v>151500000</v>
      </c>
      <c r="C17" s="18">
        <v>3663</v>
      </c>
      <c r="D17" s="18">
        <v>136350000</v>
      </c>
      <c r="E17" s="18">
        <v>160300000</v>
      </c>
      <c r="F17" s="18">
        <v>0</v>
      </c>
      <c r="G17" s="18">
        <v>186</v>
      </c>
      <c r="H17" s="18">
        <v>6457</v>
      </c>
      <c r="I17" s="18">
        <v>221297520.91000003</v>
      </c>
      <c r="J17" s="18">
        <v>186</v>
      </c>
      <c r="K17" s="18">
        <v>205821647.12</v>
      </c>
      <c r="L17" s="18">
        <v>115605382.79000002</v>
      </c>
      <c r="M17" s="17">
        <f t="shared" si="4"/>
        <v>146.07097089768979</v>
      </c>
      <c r="N17" s="17">
        <f t="shared" si="1"/>
        <v>150.95096965163185</v>
      </c>
      <c r="O17" s="17">
        <f t="shared" si="2"/>
        <v>72.118142726138501</v>
      </c>
      <c r="P17" s="17">
        <f t="shared" si="3"/>
        <v>176.27627627627626</v>
      </c>
    </row>
    <row r="18" spans="1:16" ht="30" customHeight="1" x14ac:dyDescent="0.35">
      <c r="A18" s="14" t="s">
        <v>29</v>
      </c>
      <c r="B18" s="18">
        <v>205210158</v>
      </c>
      <c r="C18" s="18">
        <v>3078</v>
      </c>
      <c r="D18" s="18">
        <v>184689142.19999999</v>
      </c>
      <c r="E18" s="18">
        <v>159255843</v>
      </c>
      <c r="F18" s="18">
        <v>0</v>
      </c>
      <c r="G18" s="18">
        <v>161</v>
      </c>
      <c r="H18" s="18">
        <v>5388</v>
      </c>
      <c r="I18" s="18">
        <v>276682903.30999994</v>
      </c>
      <c r="J18" s="18">
        <v>161</v>
      </c>
      <c r="K18" s="18">
        <v>291043220.54000008</v>
      </c>
      <c r="L18" s="18">
        <v>304551749.44999999</v>
      </c>
      <c r="M18" s="17">
        <f t="shared" si="4"/>
        <v>134.82904842848956</v>
      </c>
      <c r="N18" s="17">
        <f t="shared" si="1"/>
        <v>157.58545254643568</v>
      </c>
      <c r="O18" s="17">
        <f t="shared" si="2"/>
        <v>191.23427041229502</v>
      </c>
      <c r="P18" s="17">
        <f t="shared" si="3"/>
        <v>175.04873294346979</v>
      </c>
    </row>
    <row r="19" spans="1:16" ht="30" customHeight="1" x14ac:dyDescent="0.35">
      <c r="A19" s="14" t="s">
        <v>30</v>
      </c>
      <c r="B19" s="18">
        <v>152396979</v>
      </c>
      <c r="C19" s="18">
        <v>9221</v>
      </c>
      <c r="D19" s="18">
        <v>137157281.09999996</v>
      </c>
      <c r="E19" s="18">
        <v>97476776</v>
      </c>
      <c r="F19" s="18">
        <v>0</v>
      </c>
      <c r="G19" s="18">
        <v>158</v>
      </c>
      <c r="H19" s="18">
        <v>2957</v>
      </c>
      <c r="I19" s="18">
        <v>91692194</v>
      </c>
      <c r="J19" s="18">
        <v>158</v>
      </c>
      <c r="K19" s="18">
        <v>101031204.57000001</v>
      </c>
      <c r="L19" s="18">
        <v>77149580.479999989</v>
      </c>
      <c r="M19" s="17">
        <f t="shared" si="4"/>
        <v>60.166674301332449</v>
      </c>
      <c r="N19" s="17">
        <f t="shared" si="1"/>
        <v>73.660839409859108</v>
      </c>
      <c r="O19" s="17">
        <f t="shared" si="2"/>
        <v>79.146627171994268</v>
      </c>
      <c r="P19" s="17">
        <f t="shared" si="3"/>
        <v>32.068105411560566</v>
      </c>
    </row>
    <row r="20" spans="1:16" ht="30" customHeight="1" x14ac:dyDescent="0.35">
      <c r="A20" s="14" t="s">
        <v>31</v>
      </c>
      <c r="B20" s="18">
        <v>128597852</v>
      </c>
      <c r="C20" s="18">
        <v>7255</v>
      </c>
      <c r="D20" s="18">
        <v>115738066.80000001</v>
      </c>
      <c r="E20" s="18">
        <v>94718546</v>
      </c>
      <c r="F20" s="18">
        <v>0</v>
      </c>
      <c r="G20" s="18">
        <v>208</v>
      </c>
      <c r="H20" s="18">
        <v>3566</v>
      </c>
      <c r="I20" s="18">
        <v>105013244.94999999</v>
      </c>
      <c r="J20" s="18">
        <v>208</v>
      </c>
      <c r="K20" s="18">
        <v>95910742.700000003</v>
      </c>
      <c r="L20" s="18">
        <v>63331669.70000001</v>
      </c>
      <c r="M20" s="17">
        <f t="shared" si="4"/>
        <v>81.660185855981467</v>
      </c>
      <c r="N20" s="17">
        <f t="shared" si="1"/>
        <v>82.868796198002499</v>
      </c>
      <c r="O20" s="17">
        <f t="shared" si="2"/>
        <v>66.863008750155444</v>
      </c>
      <c r="P20" s="17">
        <f t="shared" si="3"/>
        <v>49.152308752584425</v>
      </c>
    </row>
    <row r="21" spans="1:16" ht="30" customHeight="1" x14ac:dyDescent="0.35">
      <c r="A21" s="14" t="s">
        <v>32</v>
      </c>
      <c r="B21" s="18">
        <v>63260000</v>
      </c>
      <c r="C21" s="18">
        <v>2143</v>
      </c>
      <c r="D21" s="18">
        <v>56934000</v>
      </c>
      <c r="E21" s="18">
        <v>43784000</v>
      </c>
      <c r="F21" s="18">
        <v>0</v>
      </c>
      <c r="G21" s="18">
        <v>123</v>
      </c>
      <c r="H21" s="18">
        <v>1866</v>
      </c>
      <c r="I21" s="18">
        <v>81740456</v>
      </c>
      <c r="J21" s="18">
        <v>123</v>
      </c>
      <c r="K21" s="18">
        <v>81122130.280000016</v>
      </c>
      <c r="L21" s="18">
        <v>31299344.540000003</v>
      </c>
      <c r="M21" s="17">
        <f t="shared" si="4"/>
        <v>129.21349351881128</v>
      </c>
      <c r="N21" s="17">
        <f t="shared" si="1"/>
        <v>142.48450886991958</v>
      </c>
      <c r="O21" s="17">
        <f t="shared" si="2"/>
        <v>71.485804266398688</v>
      </c>
      <c r="P21" s="17">
        <f t="shared" si="3"/>
        <v>87.07419505366309</v>
      </c>
    </row>
    <row r="22" spans="1:16" ht="30" customHeight="1" x14ac:dyDescent="0.35">
      <c r="A22" s="14" t="s">
        <v>33</v>
      </c>
      <c r="B22" s="16">
        <f>SUM(B23:B29)</f>
        <v>1996635893.3</v>
      </c>
      <c r="C22" s="16">
        <f t="shared" ref="C22:L22" si="6">SUM(C23:C29)</f>
        <v>222237</v>
      </c>
      <c r="D22" s="16">
        <f t="shared" si="6"/>
        <v>1796972303.7</v>
      </c>
      <c r="E22" s="16">
        <f t="shared" si="6"/>
        <v>1482280211</v>
      </c>
      <c r="F22" s="16">
        <f t="shared" si="6"/>
        <v>0</v>
      </c>
      <c r="G22" s="16">
        <f t="shared" si="6"/>
        <v>2037</v>
      </c>
      <c r="H22" s="16">
        <f t="shared" si="6"/>
        <v>145466</v>
      </c>
      <c r="I22" s="16">
        <f t="shared" si="6"/>
        <v>2138218562.2700002</v>
      </c>
      <c r="J22" s="16">
        <f t="shared" si="6"/>
        <v>2064</v>
      </c>
      <c r="K22" s="16">
        <f t="shared" si="6"/>
        <v>1965939875.51</v>
      </c>
      <c r="L22" s="16">
        <f t="shared" si="6"/>
        <v>1268052714.04</v>
      </c>
      <c r="M22" s="17">
        <f t="shared" si="4"/>
        <v>107.09106099139565</v>
      </c>
      <c r="N22" s="17">
        <f t="shared" si="1"/>
        <v>109.40290350953615</v>
      </c>
      <c r="O22" s="17">
        <f t="shared" si="2"/>
        <v>85.547435945631733</v>
      </c>
      <c r="P22" s="17">
        <f t="shared" si="3"/>
        <v>65.455347219409916</v>
      </c>
    </row>
    <row r="23" spans="1:16" ht="30" customHeight="1" x14ac:dyDescent="0.35">
      <c r="A23" s="14" t="s">
        <v>34</v>
      </c>
      <c r="B23" s="18">
        <v>410747200.30000001</v>
      </c>
      <c r="C23" s="18">
        <v>59809</v>
      </c>
      <c r="D23" s="18">
        <v>369672480</v>
      </c>
      <c r="E23" s="18">
        <v>279074696</v>
      </c>
      <c r="F23" s="18">
        <v>0</v>
      </c>
      <c r="G23" s="18">
        <v>368</v>
      </c>
      <c r="H23" s="18">
        <v>28881</v>
      </c>
      <c r="I23" s="18">
        <v>396104567.5800001</v>
      </c>
      <c r="J23" s="18">
        <v>368</v>
      </c>
      <c r="K23" s="18">
        <v>476463459.23999995</v>
      </c>
      <c r="L23" s="18">
        <v>239621234.96000004</v>
      </c>
      <c r="M23" s="17">
        <f t="shared" si="4"/>
        <v>96.435122939534281</v>
      </c>
      <c r="N23" s="17">
        <f t="shared" si="1"/>
        <v>128.88799816529485</v>
      </c>
      <c r="O23" s="17">
        <f t="shared" si="2"/>
        <v>85.862759467092658</v>
      </c>
      <c r="P23" s="17">
        <f t="shared" si="3"/>
        <v>48.288719089100304</v>
      </c>
    </row>
    <row r="24" spans="1:16" ht="30" customHeight="1" x14ac:dyDescent="0.35">
      <c r="A24" s="14" t="s">
        <v>35</v>
      </c>
      <c r="B24" s="18">
        <v>608975000</v>
      </c>
      <c r="C24" s="18">
        <v>27835</v>
      </c>
      <c r="D24" s="18">
        <v>548077500</v>
      </c>
      <c r="E24" s="18">
        <v>448147444</v>
      </c>
      <c r="F24" s="18">
        <v>0</v>
      </c>
      <c r="G24" s="18">
        <v>286</v>
      </c>
      <c r="H24" s="18">
        <v>18351</v>
      </c>
      <c r="I24" s="18">
        <v>803748653.44000006</v>
      </c>
      <c r="J24" s="18">
        <v>286</v>
      </c>
      <c r="K24" s="18">
        <v>619600466.88</v>
      </c>
      <c r="L24" s="18">
        <v>349720780.27999997</v>
      </c>
      <c r="M24" s="17">
        <f t="shared" si="4"/>
        <v>131.98385047662055</v>
      </c>
      <c r="N24" s="17">
        <f t="shared" si="1"/>
        <v>113.0497907467466</v>
      </c>
      <c r="O24" s="17">
        <f t="shared" si="2"/>
        <v>78.036990941757992</v>
      </c>
      <c r="P24" s="17">
        <f t="shared" si="3"/>
        <v>65.927788755164357</v>
      </c>
    </row>
    <row r="25" spans="1:16" ht="30" customHeight="1" x14ac:dyDescent="0.35">
      <c r="A25" s="14" t="s">
        <v>36</v>
      </c>
      <c r="B25" s="18">
        <v>187273958</v>
      </c>
      <c r="C25" s="18">
        <v>40197</v>
      </c>
      <c r="D25" s="18">
        <v>168546562.19999999</v>
      </c>
      <c r="E25" s="18">
        <v>184755654</v>
      </c>
      <c r="F25" s="18">
        <v>0</v>
      </c>
      <c r="G25" s="18">
        <v>363</v>
      </c>
      <c r="H25" s="18">
        <v>26580</v>
      </c>
      <c r="I25" s="18">
        <v>187808431.00999999</v>
      </c>
      <c r="J25" s="18">
        <v>390</v>
      </c>
      <c r="K25" s="18">
        <v>176705090.69</v>
      </c>
      <c r="L25" s="18">
        <v>155735858.31</v>
      </c>
      <c r="M25" s="17">
        <f t="shared" si="4"/>
        <v>100.28539633364292</v>
      </c>
      <c r="N25" s="17">
        <f t="shared" si="1"/>
        <v>104.84051907289511</v>
      </c>
      <c r="O25" s="17">
        <f t="shared" si="2"/>
        <v>84.292878154624702</v>
      </c>
      <c r="P25" s="17">
        <f t="shared" si="3"/>
        <v>66.124337637137103</v>
      </c>
    </row>
    <row r="26" spans="1:16" ht="30" customHeight="1" x14ac:dyDescent="0.35">
      <c r="A26" s="14" t="s">
        <v>37</v>
      </c>
      <c r="B26" s="18">
        <v>265899522</v>
      </c>
      <c r="C26" s="18">
        <v>34372</v>
      </c>
      <c r="D26" s="18">
        <v>239309569.80000001</v>
      </c>
      <c r="E26" s="18">
        <v>151752112</v>
      </c>
      <c r="F26" s="18">
        <v>0</v>
      </c>
      <c r="G26" s="18">
        <v>366</v>
      </c>
      <c r="H26" s="18">
        <v>33087</v>
      </c>
      <c r="I26" s="18">
        <v>345244443.44</v>
      </c>
      <c r="J26" s="18">
        <v>366</v>
      </c>
      <c r="K26" s="18">
        <v>318594685.54000002</v>
      </c>
      <c r="L26" s="18">
        <v>247804668.60000002</v>
      </c>
      <c r="M26" s="17">
        <f t="shared" si="4"/>
        <v>129.8401895735638</v>
      </c>
      <c r="N26" s="17">
        <f t="shared" si="1"/>
        <v>133.13077525744649</v>
      </c>
      <c r="O26" s="17">
        <f t="shared" si="2"/>
        <v>163.29569673468535</v>
      </c>
      <c r="P26" s="17">
        <f t="shared" si="3"/>
        <v>96.261491912021413</v>
      </c>
    </row>
    <row r="27" spans="1:16" ht="30" customHeight="1" x14ac:dyDescent="0.35">
      <c r="A27" s="14" t="s">
        <v>38</v>
      </c>
      <c r="B27" s="18">
        <v>150881190</v>
      </c>
      <c r="C27" s="18">
        <v>13666</v>
      </c>
      <c r="D27" s="18">
        <v>135793071</v>
      </c>
      <c r="E27" s="18">
        <v>47840988</v>
      </c>
      <c r="F27" s="18">
        <v>0</v>
      </c>
      <c r="G27" s="18">
        <v>150</v>
      </c>
      <c r="H27" s="18">
        <v>8264</v>
      </c>
      <c r="I27" s="18">
        <v>148974567</v>
      </c>
      <c r="J27" s="18">
        <v>150</v>
      </c>
      <c r="K27" s="18">
        <v>143319182.67000002</v>
      </c>
      <c r="L27" s="18">
        <v>63036995.31000001</v>
      </c>
      <c r="M27" s="17">
        <f t="shared" si="4"/>
        <v>98.736341488292879</v>
      </c>
      <c r="N27" s="17">
        <f t="shared" si="1"/>
        <v>105.54233851151361</v>
      </c>
      <c r="O27" s="17">
        <f t="shared" si="2"/>
        <v>131.76357334008236</v>
      </c>
      <c r="P27" s="17">
        <f t="shared" si="3"/>
        <v>60.471242499634123</v>
      </c>
    </row>
    <row r="28" spans="1:16" ht="30" customHeight="1" x14ac:dyDescent="0.35">
      <c r="A28" s="14" t="s">
        <v>39</v>
      </c>
      <c r="B28" s="18">
        <v>284233495</v>
      </c>
      <c r="C28" s="18">
        <v>43807</v>
      </c>
      <c r="D28" s="18">
        <v>255810145.50000006</v>
      </c>
      <c r="E28" s="18">
        <v>304464521</v>
      </c>
      <c r="F28" s="18">
        <v>0</v>
      </c>
      <c r="G28" s="18">
        <v>341</v>
      </c>
      <c r="H28" s="18">
        <v>25493</v>
      </c>
      <c r="I28" s="18">
        <v>195665181</v>
      </c>
      <c r="J28" s="18">
        <v>341</v>
      </c>
      <c r="K28" s="18">
        <v>170867915</v>
      </c>
      <c r="L28" s="18">
        <v>177680380</v>
      </c>
      <c r="M28" s="17">
        <f t="shared" si="4"/>
        <v>68.839592955080818</v>
      </c>
      <c r="N28" s="17">
        <f t="shared" si="1"/>
        <v>66.794815610626344</v>
      </c>
      <c r="O28" s="17">
        <f t="shared" si="2"/>
        <v>58.358320180104009</v>
      </c>
      <c r="P28" s="17">
        <f t="shared" si="3"/>
        <v>58.193895952701624</v>
      </c>
    </row>
    <row r="29" spans="1:16" ht="30" customHeight="1" x14ac:dyDescent="0.35">
      <c r="A29" s="14" t="s">
        <v>40</v>
      </c>
      <c r="B29" s="18">
        <v>88625528</v>
      </c>
      <c r="C29" s="18">
        <v>2551</v>
      </c>
      <c r="D29" s="18">
        <v>79762975.200000018</v>
      </c>
      <c r="E29" s="18">
        <v>66244796</v>
      </c>
      <c r="F29" s="18">
        <v>0</v>
      </c>
      <c r="G29" s="18">
        <v>163</v>
      </c>
      <c r="H29" s="18">
        <v>4810</v>
      </c>
      <c r="I29" s="18">
        <v>60672718.799999997</v>
      </c>
      <c r="J29" s="18">
        <v>163</v>
      </c>
      <c r="K29" s="18">
        <v>60389075.489999995</v>
      </c>
      <c r="L29" s="18">
        <v>34452796.579999998</v>
      </c>
      <c r="M29" s="17">
        <f t="shared" si="4"/>
        <v>68.459641560612198</v>
      </c>
      <c r="N29" s="17">
        <f t="shared" si="1"/>
        <v>75.710660665024918</v>
      </c>
      <c r="O29" s="17">
        <f t="shared" si="2"/>
        <v>52.008306554374471</v>
      </c>
      <c r="P29" s="17">
        <f t="shared" si="3"/>
        <v>188.55350842806743</v>
      </c>
    </row>
    <row r="30" spans="1:16" ht="30" customHeight="1" x14ac:dyDescent="0.35">
      <c r="A30" s="14" t="s">
        <v>41</v>
      </c>
      <c r="B30" s="16">
        <f>SUM(B31:B36)</f>
        <v>1565852068.3</v>
      </c>
      <c r="C30" s="16">
        <f t="shared" ref="C30:L30" si="7">SUM(C31:C36)</f>
        <v>81987</v>
      </c>
      <c r="D30" s="16">
        <f t="shared" si="7"/>
        <v>1409266861.2</v>
      </c>
      <c r="E30" s="16">
        <f t="shared" si="7"/>
        <v>1512520811</v>
      </c>
      <c r="F30" s="16">
        <f t="shared" si="7"/>
        <v>0</v>
      </c>
      <c r="G30" s="16">
        <f t="shared" si="7"/>
        <v>1779</v>
      </c>
      <c r="H30" s="16">
        <f t="shared" si="7"/>
        <v>69230</v>
      </c>
      <c r="I30" s="16">
        <f t="shared" si="7"/>
        <v>3163103357.6899996</v>
      </c>
      <c r="J30" s="16">
        <f t="shared" si="7"/>
        <v>1779</v>
      </c>
      <c r="K30" s="16">
        <f t="shared" si="7"/>
        <v>3119613999.2699995</v>
      </c>
      <c r="L30" s="16">
        <f t="shared" si="7"/>
        <v>1658006325.5900002</v>
      </c>
      <c r="M30" s="17">
        <f t="shared" si="4"/>
        <v>202.00524824315548</v>
      </c>
      <c r="N30" s="17">
        <f t="shared" si="1"/>
        <v>221.36431964444458</v>
      </c>
      <c r="O30" s="17">
        <f t="shared" si="2"/>
        <v>109.61874465011907</v>
      </c>
      <c r="P30" s="17">
        <f t="shared" si="3"/>
        <v>84.440216131825778</v>
      </c>
    </row>
    <row r="31" spans="1:16" ht="30" customHeight="1" x14ac:dyDescent="0.35">
      <c r="A31" s="14" t="s">
        <v>42</v>
      </c>
      <c r="B31" s="18">
        <v>467476400.30000001</v>
      </c>
      <c r="C31" s="18">
        <v>37610</v>
      </c>
      <c r="D31" s="18">
        <v>420728760</v>
      </c>
      <c r="E31" s="18">
        <v>402721939</v>
      </c>
      <c r="F31" s="18">
        <v>0</v>
      </c>
      <c r="G31" s="18">
        <v>675</v>
      </c>
      <c r="H31" s="18">
        <v>32916</v>
      </c>
      <c r="I31" s="18">
        <v>1609304823.6200001</v>
      </c>
      <c r="J31" s="18">
        <v>675</v>
      </c>
      <c r="K31" s="18">
        <v>1594383845.0899999</v>
      </c>
      <c r="L31" s="18">
        <v>539208841.01999998</v>
      </c>
      <c r="M31" s="17">
        <f t="shared" si="4"/>
        <v>344.2537040559136</v>
      </c>
      <c r="N31" s="17">
        <f t="shared" si="1"/>
        <v>378.95765554273015</v>
      </c>
      <c r="O31" s="17">
        <f t="shared" si="2"/>
        <v>133.89110172614659</v>
      </c>
      <c r="P31" s="17">
        <f t="shared" si="3"/>
        <v>87.519276788088277</v>
      </c>
    </row>
    <row r="32" spans="1:16" ht="30" customHeight="1" x14ac:dyDescent="0.35">
      <c r="A32" s="14" t="s">
        <v>43</v>
      </c>
      <c r="B32" s="18">
        <v>170133900</v>
      </c>
      <c r="C32" s="18">
        <v>6210</v>
      </c>
      <c r="D32" s="18">
        <v>153120510</v>
      </c>
      <c r="E32" s="18">
        <v>129137894</v>
      </c>
      <c r="F32" s="18">
        <v>0</v>
      </c>
      <c r="G32" s="18">
        <v>179</v>
      </c>
      <c r="H32" s="18">
        <v>6122</v>
      </c>
      <c r="I32" s="18">
        <v>222185138</v>
      </c>
      <c r="J32" s="18">
        <v>179</v>
      </c>
      <c r="K32" s="18">
        <v>234569767.80000001</v>
      </c>
      <c r="L32" s="18">
        <v>144521306.09999999</v>
      </c>
      <c r="M32" s="17">
        <f t="shared" si="4"/>
        <v>130.59427780119071</v>
      </c>
      <c r="N32" s="17">
        <f t="shared" si="1"/>
        <v>153.1929117790948</v>
      </c>
      <c r="O32" s="17">
        <f t="shared" si="2"/>
        <v>111.91239195832014</v>
      </c>
      <c r="P32" s="17">
        <f t="shared" si="3"/>
        <v>98.582930756843794</v>
      </c>
    </row>
    <row r="33" spans="1:16" ht="30" customHeight="1" x14ac:dyDescent="0.35">
      <c r="A33" s="14" t="s">
        <v>44</v>
      </c>
      <c r="B33" s="18">
        <v>234818309</v>
      </c>
      <c r="C33" s="18">
        <v>6701</v>
      </c>
      <c r="D33" s="18">
        <v>211336478.10000005</v>
      </c>
      <c r="E33" s="18">
        <v>246902006</v>
      </c>
      <c r="F33" s="18">
        <v>0</v>
      </c>
      <c r="G33" s="18">
        <v>272</v>
      </c>
      <c r="H33" s="18">
        <v>7641</v>
      </c>
      <c r="I33" s="18">
        <v>291201588.78000003</v>
      </c>
      <c r="J33" s="18">
        <v>272</v>
      </c>
      <c r="K33" s="18">
        <v>263795150.80999994</v>
      </c>
      <c r="L33" s="18">
        <v>165550296.09999999</v>
      </c>
      <c r="M33" s="17">
        <f t="shared" si="4"/>
        <v>124.01144954161137</v>
      </c>
      <c r="N33" s="17">
        <f t="shared" si="1"/>
        <v>124.82234642198281</v>
      </c>
      <c r="O33" s="17">
        <f t="shared" si="2"/>
        <v>67.05101298366931</v>
      </c>
      <c r="P33" s="17">
        <f t="shared" si="3"/>
        <v>114.0277570511864</v>
      </c>
    </row>
    <row r="34" spans="1:16" ht="30" customHeight="1" x14ac:dyDescent="0.35">
      <c r="A34" s="14" t="s">
        <v>45</v>
      </c>
      <c r="B34" s="18">
        <v>169982500</v>
      </c>
      <c r="C34" s="18">
        <v>19975</v>
      </c>
      <c r="D34" s="18">
        <v>152984250</v>
      </c>
      <c r="E34" s="18">
        <v>143342375</v>
      </c>
      <c r="F34" s="18">
        <v>0</v>
      </c>
      <c r="G34" s="18">
        <v>194</v>
      </c>
      <c r="H34" s="18">
        <v>10370</v>
      </c>
      <c r="I34" s="18">
        <v>286859051</v>
      </c>
      <c r="J34" s="18">
        <v>194</v>
      </c>
      <c r="K34" s="18">
        <v>273553784.37</v>
      </c>
      <c r="L34" s="18">
        <v>182879892.53</v>
      </c>
      <c r="M34" s="17">
        <f t="shared" si="4"/>
        <v>168.75799038136279</v>
      </c>
      <c r="N34" s="17">
        <f t="shared" si="1"/>
        <v>178.81173020752138</v>
      </c>
      <c r="O34" s="17">
        <f t="shared" si="2"/>
        <v>127.58257460852033</v>
      </c>
      <c r="P34" s="17">
        <f t="shared" si="3"/>
        <v>51.914893617021271</v>
      </c>
    </row>
    <row r="35" spans="1:16" ht="30" customHeight="1" x14ac:dyDescent="0.35">
      <c r="A35" s="14" t="s">
        <v>46</v>
      </c>
      <c r="B35" s="18">
        <v>240665959</v>
      </c>
      <c r="C35" s="18">
        <v>5491</v>
      </c>
      <c r="D35" s="18">
        <v>216599363.10000002</v>
      </c>
      <c r="E35" s="18">
        <v>248625181</v>
      </c>
      <c r="F35" s="18">
        <v>0</v>
      </c>
      <c r="G35" s="18">
        <v>205</v>
      </c>
      <c r="H35" s="18">
        <v>6247</v>
      </c>
      <c r="I35" s="18">
        <v>201770127.19999999</v>
      </c>
      <c r="J35" s="18">
        <v>205</v>
      </c>
      <c r="K35" s="18">
        <v>205277203.45000005</v>
      </c>
      <c r="L35" s="18">
        <v>207213923.57000005</v>
      </c>
      <c r="M35" s="17">
        <f t="shared" si="4"/>
        <v>83.838249513301548</v>
      </c>
      <c r="N35" s="17">
        <f t="shared" si="1"/>
        <v>94.772764107910717</v>
      </c>
      <c r="O35" s="17">
        <f t="shared" si="2"/>
        <v>83.343900539985952</v>
      </c>
      <c r="P35" s="17">
        <f t="shared" si="3"/>
        <v>113.76798397377527</v>
      </c>
    </row>
    <row r="36" spans="1:16" ht="30" customHeight="1" x14ac:dyDescent="0.35">
      <c r="A36" s="14" t="s">
        <v>47</v>
      </c>
      <c r="B36" s="18">
        <v>282775000</v>
      </c>
      <c r="C36" s="18">
        <v>6000</v>
      </c>
      <c r="D36" s="18">
        <v>254497500</v>
      </c>
      <c r="E36" s="18">
        <v>341791416</v>
      </c>
      <c r="F36" s="18">
        <v>0</v>
      </c>
      <c r="G36" s="18">
        <v>254</v>
      </c>
      <c r="H36" s="18">
        <v>5934</v>
      </c>
      <c r="I36" s="18">
        <v>551782629.08999991</v>
      </c>
      <c r="J36" s="18">
        <v>254</v>
      </c>
      <c r="K36" s="18">
        <v>548034247.75</v>
      </c>
      <c r="L36" s="18">
        <v>418632066.2700001</v>
      </c>
      <c r="M36" s="17">
        <f t="shared" si="4"/>
        <v>195.13133377773846</v>
      </c>
      <c r="N36" s="17">
        <f t="shared" si="1"/>
        <v>215.3397372272812</v>
      </c>
      <c r="O36" s="17">
        <f t="shared" si="2"/>
        <v>122.48173788835004</v>
      </c>
      <c r="P36" s="17">
        <f t="shared" si="3"/>
        <v>98.9</v>
      </c>
    </row>
    <row r="37" spans="1:16" ht="30" customHeight="1" x14ac:dyDescent="0.35">
      <c r="A37" s="14" t="s">
        <v>48</v>
      </c>
      <c r="B37" s="16">
        <f>SUM(B38:B43)</f>
        <v>1552954318.3</v>
      </c>
      <c r="C37" s="16">
        <f t="shared" ref="C37:L37" si="8">SUM(C38:C43)</f>
        <v>75209</v>
      </c>
      <c r="D37" s="16">
        <f t="shared" si="8"/>
        <v>1397658886.1999998</v>
      </c>
      <c r="E37" s="16">
        <f t="shared" si="8"/>
        <v>1237277761</v>
      </c>
      <c r="F37" s="16">
        <f t="shared" si="8"/>
        <v>0</v>
      </c>
      <c r="G37" s="16">
        <f t="shared" si="8"/>
        <v>1326</v>
      </c>
      <c r="H37" s="16">
        <f t="shared" si="8"/>
        <v>55590</v>
      </c>
      <c r="I37" s="16">
        <f t="shared" si="8"/>
        <v>1296380841.5300002</v>
      </c>
      <c r="J37" s="16">
        <f t="shared" si="8"/>
        <v>1332</v>
      </c>
      <c r="K37" s="16">
        <f t="shared" si="8"/>
        <v>1203021035.9000001</v>
      </c>
      <c r="L37" s="16">
        <f t="shared" si="8"/>
        <v>982357842.70999992</v>
      </c>
      <c r="M37" s="17">
        <f t="shared" si="4"/>
        <v>83.478362901822663</v>
      </c>
      <c r="N37" s="17">
        <f t="shared" si="1"/>
        <v>86.074009028827675</v>
      </c>
      <c r="O37" s="17">
        <f t="shared" si="2"/>
        <v>79.396710558834656</v>
      </c>
      <c r="P37" s="17">
        <f t="shared" si="3"/>
        <v>73.914026246858754</v>
      </c>
    </row>
    <row r="38" spans="1:16" ht="30" customHeight="1" x14ac:dyDescent="0.35">
      <c r="A38" s="14" t="s">
        <v>49</v>
      </c>
      <c r="B38" s="18">
        <v>716054910.29999995</v>
      </c>
      <c r="C38" s="18">
        <v>24700</v>
      </c>
      <c r="D38" s="18">
        <v>644449419</v>
      </c>
      <c r="E38" s="18">
        <v>603928612</v>
      </c>
      <c r="F38" s="18">
        <v>0</v>
      </c>
      <c r="G38" s="18">
        <v>183</v>
      </c>
      <c r="H38" s="18">
        <v>10037</v>
      </c>
      <c r="I38" s="18">
        <v>520579905.42000002</v>
      </c>
      <c r="J38" s="18">
        <v>189</v>
      </c>
      <c r="K38" s="18">
        <v>450296606.16999996</v>
      </c>
      <c r="L38" s="18">
        <v>359311633.93000007</v>
      </c>
      <c r="M38" s="17">
        <f t="shared" si="4"/>
        <v>72.70111522619078</v>
      </c>
      <c r="N38" s="17">
        <f t="shared" si="1"/>
        <v>69.873071942361392</v>
      </c>
      <c r="O38" s="17">
        <f t="shared" si="2"/>
        <v>59.49571303470551</v>
      </c>
      <c r="P38" s="17">
        <f t="shared" si="3"/>
        <v>40.635627530364374</v>
      </c>
    </row>
    <row r="39" spans="1:16" ht="30" customHeight="1" x14ac:dyDescent="0.35">
      <c r="A39" s="14" t="s">
        <v>50</v>
      </c>
      <c r="B39" s="18">
        <v>241129000</v>
      </c>
      <c r="C39" s="18">
        <v>26147</v>
      </c>
      <c r="D39" s="18">
        <v>217016100</v>
      </c>
      <c r="E39" s="18">
        <v>206288451</v>
      </c>
      <c r="F39" s="18">
        <v>0</v>
      </c>
      <c r="G39" s="18">
        <v>405</v>
      </c>
      <c r="H39" s="18">
        <v>29520</v>
      </c>
      <c r="I39" s="18">
        <v>320665624.72000003</v>
      </c>
      <c r="J39" s="18">
        <v>405</v>
      </c>
      <c r="K39" s="18">
        <v>313255927.73000002</v>
      </c>
      <c r="L39" s="18">
        <v>266127695.05999997</v>
      </c>
      <c r="M39" s="17">
        <f t="shared" si="4"/>
        <v>132.98509292536363</v>
      </c>
      <c r="N39" s="17">
        <f t="shared" si="1"/>
        <v>144.34686077668891</v>
      </c>
      <c r="O39" s="17">
        <f t="shared" si="2"/>
        <v>129.0075589641225</v>
      </c>
      <c r="P39" s="17">
        <f t="shared" si="3"/>
        <v>112.90014150762995</v>
      </c>
    </row>
    <row r="40" spans="1:16" ht="30" customHeight="1" x14ac:dyDescent="0.35">
      <c r="A40" s="14" t="s">
        <v>51</v>
      </c>
      <c r="B40" s="18">
        <v>128985499</v>
      </c>
      <c r="C40" s="18">
        <v>970</v>
      </c>
      <c r="D40" s="18">
        <v>116086949.10000001</v>
      </c>
      <c r="E40" s="18">
        <v>87940089</v>
      </c>
      <c r="F40" s="18">
        <v>0</v>
      </c>
      <c r="G40" s="18">
        <v>93</v>
      </c>
      <c r="H40" s="18">
        <v>753</v>
      </c>
      <c r="I40" s="18">
        <v>104395031.34</v>
      </c>
      <c r="J40" s="18">
        <v>93</v>
      </c>
      <c r="K40" s="18">
        <v>100404546.33000001</v>
      </c>
      <c r="L40" s="18">
        <v>79627394.819999993</v>
      </c>
      <c r="M40" s="17">
        <f t="shared" si="4"/>
        <v>80.935478909919951</v>
      </c>
      <c r="N40" s="17">
        <f t="shared" si="1"/>
        <v>86.490813229581207</v>
      </c>
      <c r="O40" s="17">
        <f t="shared" si="2"/>
        <v>90.547321165435704</v>
      </c>
      <c r="P40" s="17">
        <f t="shared" si="3"/>
        <v>77.628865979381445</v>
      </c>
    </row>
    <row r="41" spans="1:16" ht="30" customHeight="1" x14ac:dyDescent="0.35">
      <c r="A41" s="14" t="s">
        <v>52</v>
      </c>
      <c r="B41" s="18">
        <v>174045800</v>
      </c>
      <c r="C41" s="18">
        <v>13323</v>
      </c>
      <c r="D41" s="18">
        <v>156641220</v>
      </c>
      <c r="E41" s="18">
        <v>119070488</v>
      </c>
      <c r="F41" s="18">
        <v>0</v>
      </c>
      <c r="G41" s="18">
        <v>207</v>
      </c>
      <c r="H41" s="18">
        <v>9470</v>
      </c>
      <c r="I41" s="18">
        <v>157599367.40000001</v>
      </c>
      <c r="J41" s="18">
        <v>207</v>
      </c>
      <c r="K41" s="18">
        <v>144241497.39000002</v>
      </c>
      <c r="L41" s="18">
        <v>119069968.55999997</v>
      </c>
      <c r="M41" s="17">
        <f t="shared" si="4"/>
        <v>90.550514519741355</v>
      </c>
      <c r="N41" s="17">
        <f>K41/D9*100</f>
        <v>129.57131121852123</v>
      </c>
      <c r="O41" s="17">
        <f>L41/E41*100</f>
        <v>99.999563754202441</v>
      </c>
      <c r="P41" s="17">
        <f t="shared" si="3"/>
        <v>71.080087067477294</v>
      </c>
    </row>
    <row r="42" spans="1:16" ht="30" customHeight="1" x14ac:dyDescent="0.35">
      <c r="A42" s="14" t="s">
        <v>53</v>
      </c>
      <c r="B42" s="18">
        <v>116226450</v>
      </c>
      <c r="C42" s="18">
        <v>3747</v>
      </c>
      <c r="D42" s="18">
        <v>104603805</v>
      </c>
      <c r="E42" s="18">
        <v>71417813</v>
      </c>
      <c r="F42" s="18">
        <v>0</v>
      </c>
      <c r="G42" s="18">
        <v>53</v>
      </c>
      <c r="H42" s="18">
        <v>2148</v>
      </c>
      <c r="I42" s="18">
        <v>28726903.649999991</v>
      </c>
      <c r="J42" s="18">
        <v>53</v>
      </c>
      <c r="K42" s="18">
        <v>27829681.25</v>
      </c>
      <c r="L42" s="18">
        <v>38665646.400000006</v>
      </c>
      <c r="M42" s="17">
        <f t="shared" si="4"/>
        <v>24.716322016201982</v>
      </c>
      <c r="N42" s="17">
        <f>K42/D42*100</f>
        <v>26.604846018746642</v>
      </c>
      <c r="O42" s="17">
        <f>L42/E42*100</f>
        <v>54.140059427470852</v>
      </c>
      <c r="P42" s="17">
        <f t="shared" si="3"/>
        <v>57.325860688550847</v>
      </c>
    </row>
    <row r="43" spans="1:16" ht="30" customHeight="1" x14ac:dyDescent="0.35">
      <c r="A43" s="14" t="s">
        <v>54</v>
      </c>
      <c r="B43" s="18">
        <v>176512659</v>
      </c>
      <c r="C43" s="18">
        <v>6322</v>
      </c>
      <c r="D43" s="18">
        <v>158861393.09999999</v>
      </c>
      <c r="E43" s="18">
        <v>148632308</v>
      </c>
      <c r="F43" s="18">
        <v>0</v>
      </c>
      <c r="G43" s="18">
        <v>385</v>
      </c>
      <c r="H43" s="18">
        <v>3662</v>
      </c>
      <c r="I43" s="18">
        <v>164414009</v>
      </c>
      <c r="J43" s="18">
        <v>385</v>
      </c>
      <c r="K43" s="18">
        <v>166992777.02999997</v>
      </c>
      <c r="L43" s="18">
        <v>119555503.94000003</v>
      </c>
      <c r="M43" s="17">
        <f t="shared" si="4"/>
        <v>93.145732397584013</v>
      </c>
      <c r="N43" s="17">
        <f>K43/D43*100</f>
        <v>105.11853998717073</v>
      </c>
      <c r="O43" s="17">
        <f>L43/E43*100</f>
        <v>80.437090393563722</v>
      </c>
      <c r="P43" s="17">
        <f t="shared" si="3"/>
        <v>57.924707371085105</v>
      </c>
    </row>
    <row r="44" spans="1:16" ht="30" customHeight="1" x14ac:dyDescent="0.35">
      <c r="A44" s="13" t="s">
        <v>55</v>
      </c>
      <c r="B44" s="19">
        <f>SUM(B7+B14+B22+B30+B37)</f>
        <v>8036915339.5</v>
      </c>
      <c r="C44" s="19">
        <f t="shared" ref="C44:L44" si="9">SUM(C7+C14+C22+C30+C37)</f>
        <v>464941</v>
      </c>
      <c r="D44" s="19">
        <f t="shared" si="9"/>
        <v>7233223804.1999998</v>
      </c>
      <c r="E44" s="19">
        <f t="shared" si="9"/>
        <v>6475991794</v>
      </c>
      <c r="F44" s="19">
        <f t="shared" si="9"/>
        <v>0</v>
      </c>
      <c r="G44" s="19">
        <f t="shared" si="9"/>
        <v>7788</v>
      </c>
      <c r="H44" s="19">
        <f t="shared" si="9"/>
        <v>346364</v>
      </c>
      <c r="I44" s="19">
        <f t="shared" si="9"/>
        <v>9749508666.0900002</v>
      </c>
      <c r="J44" s="19">
        <f t="shared" si="9"/>
        <v>7821</v>
      </c>
      <c r="K44" s="19">
        <f t="shared" si="9"/>
        <v>9480793437.3299999</v>
      </c>
      <c r="L44" s="19">
        <f t="shared" si="9"/>
        <v>5920595670.1199999</v>
      </c>
      <c r="M44" s="17">
        <f t="shared" si="4"/>
        <v>121.30908755717395</v>
      </c>
      <c r="N44" s="17">
        <f>K44/D44*100</f>
        <v>131.07286175529285</v>
      </c>
      <c r="O44" s="17">
        <f>L44/E44*100</f>
        <v>91.423767330981264</v>
      </c>
      <c r="P44" s="17">
        <f t="shared" si="3"/>
        <v>74.496333943446587</v>
      </c>
    </row>
    <row r="45" spans="1:16" hidden="1" x14ac:dyDescent="0.35">
      <c r="A45" s="20" t="s">
        <v>56</v>
      </c>
      <c r="B45" s="18">
        <v>0</v>
      </c>
      <c r="C45" s="18">
        <v>0</v>
      </c>
      <c r="D45" s="18">
        <v>0</v>
      </c>
      <c r="E45" s="18">
        <v>0</v>
      </c>
      <c r="F45" s="18"/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hidden="1" x14ac:dyDescent="0.35">
      <c r="A46" s="20" t="s">
        <v>57</v>
      </c>
      <c r="B46" s="18">
        <v>0</v>
      </c>
      <c r="C46" s="18">
        <v>0</v>
      </c>
      <c r="D46" s="18">
        <v>0</v>
      </c>
      <c r="E46" s="18">
        <v>0</v>
      </c>
      <c r="F46" s="18"/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hidden="1" x14ac:dyDescent="0.35">
      <c r="A47" s="20" t="s">
        <v>58</v>
      </c>
      <c r="B47" s="18">
        <v>0</v>
      </c>
      <c r="C47" s="18">
        <v>0</v>
      </c>
      <c r="D47" s="18">
        <v>0</v>
      </c>
      <c r="E47" s="18">
        <v>0</v>
      </c>
      <c r="F47" s="18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hidden="1" x14ac:dyDescent="0.35">
      <c r="A48" s="20" t="s">
        <v>59</v>
      </c>
      <c r="B48" s="18">
        <v>0</v>
      </c>
      <c r="C48" s="18">
        <v>0</v>
      </c>
      <c r="D48" s="18">
        <v>0</v>
      </c>
      <c r="E48" s="18">
        <v>0</v>
      </c>
      <c r="F48" s="18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hidden="1" x14ac:dyDescent="0.35">
      <c r="A49" s="22" t="s">
        <v>55</v>
      </c>
      <c r="B49" s="23">
        <f>+B44</f>
        <v>8036915339.5</v>
      </c>
      <c r="C49" s="23">
        <f t="shared" ref="C49:L49" si="10">+C44</f>
        <v>464941</v>
      </c>
      <c r="D49" s="23">
        <f t="shared" si="10"/>
        <v>7233223804.1999998</v>
      </c>
      <c r="E49" s="23">
        <f t="shared" si="10"/>
        <v>6475991794</v>
      </c>
      <c r="F49" s="23"/>
      <c r="G49" s="23">
        <f t="shared" si="10"/>
        <v>7788</v>
      </c>
      <c r="H49" s="23">
        <f t="shared" si="10"/>
        <v>346364</v>
      </c>
      <c r="I49" s="23">
        <f t="shared" si="10"/>
        <v>9749508666.0900002</v>
      </c>
      <c r="J49" s="23">
        <f t="shared" si="10"/>
        <v>7821</v>
      </c>
      <c r="K49" s="23">
        <f t="shared" si="10"/>
        <v>9480793437.3299999</v>
      </c>
      <c r="L49" s="23">
        <f t="shared" si="10"/>
        <v>5920595670.1199999</v>
      </c>
      <c r="M49" s="24">
        <f>+M44</f>
        <v>121.30908755717395</v>
      </c>
      <c r="N49" s="24">
        <f>+N44</f>
        <v>131.07286175529285</v>
      </c>
      <c r="O49" s="24">
        <f>+O44</f>
        <v>91.423767330981264</v>
      </c>
      <c r="P49" s="24">
        <f>+P44</f>
        <v>74.496333943446587</v>
      </c>
    </row>
    <row r="50" spans="1:16" s="3" customFormat="1" ht="15.75" x14ac:dyDescent="0.25">
      <c r="A50" s="25"/>
      <c r="B50" s="26"/>
      <c r="C50" s="26"/>
      <c r="D50" s="26"/>
      <c r="E50" s="26"/>
      <c r="F50" s="26"/>
      <c r="G50" s="26"/>
      <c r="H50" s="26"/>
      <c r="I50" s="27" t="s">
        <v>60</v>
      </c>
      <c r="J50" s="26"/>
      <c r="K50" s="26"/>
      <c r="L50" s="26"/>
      <c r="M50" s="26"/>
      <c r="N50" s="26"/>
      <c r="O50" s="26"/>
      <c r="P50" s="26"/>
    </row>
    <row r="51" spans="1:16" x14ac:dyDescent="0.35">
      <c r="J51" s="4"/>
    </row>
    <row r="52" spans="1:16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25.5" hidden="1" x14ac:dyDescent="0.5">
      <c r="B53" s="6">
        <v>13462025740</v>
      </c>
      <c r="C53" s="6">
        <v>756258</v>
      </c>
      <c r="D53" s="6">
        <v>12115823166</v>
      </c>
      <c r="E53" s="6">
        <v>10581561748</v>
      </c>
      <c r="F53" s="6">
        <v>0</v>
      </c>
      <c r="G53" s="6">
        <v>13464</v>
      </c>
      <c r="H53" s="6">
        <v>585932</v>
      </c>
      <c r="I53" s="6">
        <v>15940910431.959999</v>
      </c>
      <c r="J53" s="6">
        <v>13563</v>
      </c>
      <c r="K53" s="6">
        <v>15812030223.490002</v>
      </c>
      <c r="L53" s="6">
        <v>10289260165.610001</v>
      </c>
    </row>
    <row r="54" spans="1:16" hidden="1" x14ac:dyDescent="0.35">
      <c r="B54" s="2">
        <v>5425110402</v>
      </c>
      <c r="C54" s="2">
        <v>291317</v>
      </c>
      <c r="D54" s="2">
        <v>4882599361.7999992</v>
      </c>
      <c r="E54" s="2">
        <v>4105569954</v>
      </c>
      <c r="F54" s="2"/>
      <c r="G54" s="2">
        <v>5676</v>
      </c>
      <c r="H54" s="2">
        <v>239568</v>
      </c>
      <c r="I54" s="2">
        <v>6191401765.8700008</v>
      </c>
      <c r="J54" s="2">
        <v>5742</v>
      </c>
      <c r="K54" s="2">
        <v>6331236786.1600008</v>
      </c>
      <c r="L54" s="2">
        <v>4368664495.4899998</v>
      </c>
    </row>
    <row r="55" spans="1:16" s="7" customFormat="1" ht="20.25" hidden="1" x14ac:dyDescent="0.3">
      <c r="B55" s="8">
        <f>SUM(B53-B54)</f>
        <v>8036915338</v>
      </c>
      <c r="C55" s="8">
        <f t="shared" ref="C55:L55" si="11">SUM(C53-C54)</f>
        <v>464941</v>
      </c>
      <c r="D55" s="8">
        <f t="shared" si="11"/>
        <v>7233223804.2000008</v>
      </c>
      <c r="E55" s="8">
        <f t="shared" si="11"/>
        <v>6475991794</v>
      </c>
      <c r="F55" s="8">
        <f t="shared" si="11"/>
        <v>0</v>
      </c>
      <c r="G55" s="8">
        <f t="shared" si="11"/>
        <v>7788</v>
      </c>
      <c r="H55" s="8">
        <f t="shared" si="11"/>
        <v>346364</v>
      </c>
      <c r="I55" s="8">
        <f t="shared" si="11"/>
        <v>9749508666.0899982</v>
      </c>
      <c r="J55" s="8">
        <f t="shared" si="11"/>
        <v>7821</v>
      </c>
      <c r="K55" s="8">
        <f t="shared" si="11"/>
        <v>9480793437.3300018</v>
      </c>
      <c r="L55" s="8">
        <f t="shared" si="11"/>
        <v>5920595670.1200008</v>
      </c>
    </row>
    <row r="56" spans="1:16" hidden="1" x14ac:dyDescent="0.35"/>
    <row r="57" spans="1:16" hidden="1" x14ac:dyDescent="0.35"/>
    <row r="58" spans="1:16" hidden="1" x14ac:dyDescent="0.35"/>
  </sheetData>
  <mergeCells count="7">
    <mergeCell ref="A1:P1"/>
    <mergeCell ref="A2:P2"/>
    <mergeCell ref="A3:P3"/>
    <mergeCell ref="A5:A6"/>
    <mergeCell ref="B5:E5"/>
    <mergeCell ref="G5:L5"/>
    <mergeCell ref="M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9" orientation="landscape" r:id="rId1"/>
  <headerFooter alignWithMargins="0">
    <oddFooter>&amp;LSección de Estadística. &amp;D</oddFooter>
  </headerFooter>
  <rowBreaks count="1" manualBreakCount="1">
    <brk id="5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</vt:lpstr>
      <vt:lpstr>'ABRIL-JUNIO'!Área_de_impresión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Hernandez</dc:creator>
  <cp:lastModifiedBy>Harolin Esther Peña Montero</cp:lastModifiedBy>
  <cp:lastPrinted>2022-07-04T18:52:01Z</cp:lastPrinted>
  <dcterms:created xsi:type="dcterms:W3CDTF">2021-04-05T14:49:32Z</dcterms:created>
  <dcterms:modified xsi:type="dcterms:W3CDTF">2023-03-20T13:36:58Z</dcterms:modified>
</cp:coreProperties>
</file>