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.perez\Desktop\Marzo Portal\contraloria\"/>
    </mc:Choice>
  </mc:AlternateContent>
  <xr:revisionPtr revIDLastSave="0" documentId="8_{E9D74C41-E828-4A44-83D5-D45FE84A580F}" xr6:coauthVersionLast="47" xr6:coauthVersionMax="47" xr10:uidLastSave="{00000000-0000-0000-0000-000000000000}"/>
  <bookViews>
    <workbookView xWindow="-120" yWindow="-120" windowWidth="29040" windowHeight="15840" xr2:uid="{92FD593B-F42A-42E6-A476-13A4F21DDB23}"/>
  </bookViews>
  <sheets>
    <sheet name="ESTADO DE CAMBIO EN EL EFECTIV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5" i="1" l="1"/>
  <c r="C97" i="1" s="1"/>
  <c r="B84" i="1"/>
  <c r="B83" i="1"/>
  <c r="C62" i="1"/>
  <c r="B60" i="1"/>
  <c r="C42" i="1"/>
  <c r="C44" i="1" s="1"/>
  <c r="C33" i="1"/>
  <c r="C18" i="1"/>
</calcChain>
</file>

<file path=xl/sharedStrings.xml><?xml version="1.0" encoding="utf-8"?>
<sst xmlns="http://schemas.openxmlformats.org/spreadsheetml/2006/main" count="79" uniqueCount="68">
  <si>
    <t>BANCO AGRICOLA DE LA REPUBLICA DOMINICANA</t>
  </si>
  <si>
    <t>ESTADO DE CAMBIO EN EL EFECTIVO</t>
  </si>
  <si>
    <t>AL 31 DE MARZO 2023</t>
  </si>
  <si>
    <t>(VALORES EN RD$)</t>
  </si>
  <si>
    <t xml:space="preserve">    EFECTIVO POR ACTIVIDADES DE OPERACION:                                </t>
  </si>
  <si>
    <t>Valor</t>
  </si>
  <si>
    <t xml:space="preserve">   Intereses y Coms. Cobrados por créditos </t>
  </si>
  <si>
    <t xml:space="preserve">   Otros ingresos financieros a cobrar</t>
  </si>
  <si>
    <t xml:space="preserve">   Ingresos Financieros por Inversiones</t>
  </si>
  <si>
    <t xml:space="preserve">   Otros ingresos operacionales cobrados</t>
  </si>
  <si>
    <t xml:space="preserve">   Intereses pagados sobre captaciones</t>
  </si>
  <si>
    <t xml:space="preserve">   Intereses y Coms. Pagados  sobre Financiamientos</t>
  </si>
  <si>
    <t xml:space="preserve">   Gastos administrativos y generales pagados</t>
  </si>
  <si>
    <t xml:space="preserve">   Otros gastos operacionales pagados</t>
  </si>
  <si>
    <t xml:space="preserve">   Impuesto S/Renta por pagar</t>
  </si>
  <si>
    <t xml:space="preserve">   Cobros (pagos) diversos por actividades  de operación</t>
  </si>
  <si>
    <t xml:space="preserve">   Efectivo neto provisto (usado) por las </t>
  </si>
  <si>
    <t xml:space="preserve">   actividades de operación</t>
  </si>
  <si>
    <t xml:space="preserve">   EFECTIVO POR ACTIVIDADES DE INVERSION:</t>
  </si>
  <si>
    <t xml:space="preserve">   Inversiones a aperturar </t>
  </si>
  <si>
    <t xml:space="preserve">   Inversiones a liquidar:</t>
  </si>
  <si>
    <t xml:space="preserve">   En el Banco Central</t>
  </si>
  <si>
    <t xml:space="preserve">   En instituciones Financieras del país</t>
  </si>
  <si>
    <t xml:space="preserve">   Otras Inversiones</t>
  </si>
  <si>
    <t xml:space="preserve">   Créditos otorgados</t>
  </si>
  <si>
    <t xml:space="preserve">   Créditos cobrados</t>
  </si>
  <si>
    <t xml:space="preserve">   Adquisición de propiedad, planta y equipos</t>
  </si>
  <si>
    <t xml:space="preserve">   Producto de la venta de propiedad, planta y equipos </t>
  </si>
  <si>
    <t xml:space="preserve">   Producto de la venta de bienes recibidos en recuperacion de creditos</t>
  </si>
  <si>
    <t xml:space="preserve">   Efectivo neto provisto (usado) en </t>
  </si>
  <si>
    <t xml:space="preserve">   actividades de inversión</t>
  </si>
  <si>
    <t xml:space="preserve">   EFECTIVO POR ACTIVIDADES DE FINANCIAMIENTO:</t>
  </si>
  <si>
    <t xml:space="preserve">   Captaciones recibidas</t>
  </si>
  <si>
    <t xml:space="preserve">   Captaciones a devolver</t>
  </si>
  <si>
    <t xml:space="preserve">   Operaciones de fondos a tomar prestado</t>
  </si>
  <si>
    <t xml:space="preserve">   Operaciones de fondos a pagar</t>
  </si>
  <si>
    <t xml:space="preserve">   Aportes de capital</t>
  </si>
  <si>
    <t xml:space="preserve">   actividades de financiamiento</t>
  </si>
  <si>
    <t xml:space="preserve">   AUMENTO (DISMINUCION) NETO EN EFECTIVO </t>
  </si>
  <si>
    <t xml:space="preserve">   EFECTIVO  AL INICIO DEL AÑO</t>
  </si>
  <si>
    <t xml:space="preserve">   EFECTIVO  AL FINAL DEL PERIODO</t>
  </si>
  <si>
    <t xml:space="preserve">                    Fernando Durán</t>
  </si>
  <si>
    <t xml:space="preserve"> Lic. Maricela Checo</t>
  </si>
  <si>
    <t xml:space="preserve">                Administrador General</t>
  </si>
  <si>
    <t xml:space="preserve">        Contralor </t>
  </si>
  <si>
    <t xml:space="preserve">   Conciliación entre el resultado del ejercicio y el efectivo</t>
  </si>
  <si>
    <t xml:space="preserve">   neto provisto por (usado en) las actividades de operación</t>
  </si>
  <si>
    <t xml:space="preserve">   Resultado Neto del período</t>
  </si>
  <si>
    <t xml:space="preserve">   Ajustes para conciliar el resultado del ejercicio con el </t>
  </si>
  <si>
    <t xml:space="preserve">   efectivo neto provisto por (usado en ) las actividades</t>
  </si>
  <si>
    <t xml:space="preserve">   de operación:</t>
  </si>
  <si>
    <t xml:space="preserve">   Provisiones:</t>
  </si>
  <si>
    <t xml:space="preserve">   Provisiones constituidas:</t>
  </si>
  <si>
    <t xml:space="preserve">   Cartera de creditos</t>
  </si>
  <si>
    <t xml:space="preserve">   Inversiones</t>
  </si>
  <si>
    <t xml:space="preserve">   Propiedad, Planta y Equipos</t>
  </si>
  <si>
    <t xml:space="preserve">   Bienes recibidos en recuperacion de creditos</t>
  </si>
  <si>
    <t xml:space="preserve">   Rendimientos por cobrar</t>
  </si>
  <si>
    <t>Liberacion de provisiones:</t>
  </si>
  <si>
    <t xml:space="preserve">   Inversiones </t>
  </si>
  <si>
    <t xml:space="preserve">   Depreciaciones y amortizaciones</t>
  </si>
  <si>
    <t>Cambios netos en activos y pasivos:</t>
  </si>
  <si>
    <t xml:space="preserve">   Cartera de créditos</t>
  </si>
  <si>
    <t xml:space="preserve">   Cuentas por cobrar</t>
  </si>
  <si>
    <t xml:space="preserve">   Otros activos</t>
  </si>
  <si>
    <t xml:space="preserve">   Disminución neta en otros pasivos</t>
  </si>
  <si>
    <t xml:space="preserve">     Total de ajustes</t>
  </si>
  <si>
    <t xml:space="preserve">   Efectivo neto provisto por las actividades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</si>
</sst>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Courier"/>
    </font>
    <font>
      <b/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3"/>
      <color indexed="8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39" fontId="1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39" fontId="2" fillId="2" borderId="0" xfId="1" applyFont="1" applyFill="1" applyAlignment="1">
      <alignment horizontal="center"/>
    </xf>
    <xf numFmtId="39" fontId="3" fillId="3" borderId="0" xfId="1" applyFont="1" applyFill="1"/>
    <xf numFmtId="39" fontId="4" fillId="4" borderId="0" xfId="1" applyFont="1" applyFill="1" applyAlignment="1">
      <alignment horizontal="left"/>
    </xf>
    <xf numFmtId="39" fontId="4" fillId="4" borderId="0" xfId="1" applyFont="1" applyFill="1" applyAlignment="1">
      <alignment horizontal="center"/>
    </xf>
    <xf numFmtId="37" fontId="5" fillId="5" borderId="0" xfId="1" applyNumberFormat="1" applyFont="1" applyFill="1" applyAlignment="1">
      <alignment horizontal="left"/>
    </xf>
    <xf numFmtId="37" fontId="5" fillId="6" borderId="0" xfId="1" applyNumberFormat="1" applyFont="1" applyFill="1"/>
    <xf numFmtId="37" fontId="5" fillId="6" borderId="0" xfId="1" applyNumberFormat="1" applyFont="1" applyFill="1" applyAlignment="1">
      <alignment horizontal="left"/>
    </xf>
    <xf numFmtId="37" fontId="4" fillId="6" borderId="0" xfId="1" applyNumberFormat="1" applyFont="1" applyFill="1" applyAlignment="1">
      <alignment horizontal="left"/>
    </xf>
    <xf numFmtId="37" fontId="6" fillId="5" borderId="0" xfId="1" applyNumberFormat="1" applyFont="1" applyFill="1"/>
    <xf numFmtId="37" fontId="6" fillId="6" borderId="0" xfId="1" applyNumberFormat="1" applyFont="1" applyFill="1"/>
    <xf numFmtId="37" fontId="5" fillId="5" borderId="0" xfId="1" applyNumberFormat="1" applyFont="1" applyFill="1"/>
    <xf numFmtId="37" fontId="4" fillId="5" borderId="0" xfId="1" applyNumberFormat="1" applyFont="1" applyFill="1"/>
    <xf numFmtId="37" fontId="4" fillId="6" borderId="0" xfId="1" applyNumberFormat="1" applyFont="1" applyFill="1"/>
    <xf numFmtId="37" fontId="4" fillId="5" borderId="0" xfId="1" applyNumberFormat="1" applyFont="1" applyFill="1" applyAlignment="1">
      <alignment horizontal="right"/>
    </xf>
    <xf numFmtId="39" fontId="7" fillId="5" borderId="0" xfId="1" applyFont="1" applyFill="1" applyAlignment="1">
      <alignment horizontal="left"/>
    </xf>
    <xf numFmtId="39" fontId="7" fillId="5" borderId="0" xfId="1" applyFont="1" applyFill="1" applyAlignment="1">
      <alignment horizontal="center"/>
    </xf>
    <xf numFmtId="39" fontId="5" fillId="5" borderId="0" xfId="1" applyFont="1" applyFill="1" applyAlignment="1">
      <alignment horizontal="left"/>
    </xf>
    <xf numFmtId="39" fontId="5" fillId="5" borderId="0" xfId="1" applyFont="1" applyFill="1" applyAlignment="1">
      <alignment horizontal="center"/>
    </xf>
    <xf numFmtId="37" fontId="8" fillId="3" borderId="0" xfId="1" applyNumberFormat="1" applyFont="1" applyFill="1"/>
    <xf numFmtId="39" fontId="9" fillId="2" borderId="0" xfId="1" applyFont="1" applyFill="1"/>
    <xf numFmtId="37" fontId="4" fillId="6" borderId="0" xfId="1" applyNumberFormat="1" applyFont="1" applyFill="1" applyAlignment="1">
      <alignment horizontal="center"/>
    </xf>
    <xf numFmtId="37" fontId="4" fillId="6" borderId="0" xfId="1" applyNumberFormat="1" applyFont="1" applyFill="1" applyAlignment="1">
      <alignment horizontal="center" vertical="center"/>
    </xf>
    <xf numFmtId="37" fontId="4" fillId="4" borderId="0" xfId="1" applyNumberFormat="1" applyFont="1" applyFill="1"/>
    <xf numFmtId="37" fontId="4" fillId="4" borderId="0" xfId="1" applyNumberFormat="1" applyFont="1" applyFill="1" applyAlignment="1">
      <alignment horizontal="center"/>
    </xf>
    <xf numFmtId="37" fontId="10" fillId="6" borderId="0" xfId="1" applyNumberFormat="1" applyFont="1" applyFill="1" applyAlignment="1">
      <alignment horizontal="left"/>
    </xf>
    <xf numFmtId="164" fontId="5" fillId="5" borderId="0" xfId="2" applyNumberFormat="1" applyFont="1" applyFill="1"/>
    <xf numFmtId="37" fontId="6" fillId="6" borderId="0" xfId="1" applyNumberFormat="1" applyFont="1" applyFill="1" applyAlignment="1">
      <alignment horizontal="left"/>
    </xf>
  </cellXfs>
  <cellStyles count="3">
    <cellStyle name="Millares 2 2" xfId="2" xr:uid="{9E1F165C-6675-4B15-970E-4A7499A3DFFB}"/>
    <cellStyle name="Normal" xfId="0" builtinId="0"/>
    <cellStyle name="Normal 2 3" xfId="1" xr:uid="{6CA59CD0-7BAC-47E7-9D03-4A294A8C51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8AA7.DB63EE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4</xdr:row>
      <xdr:rowOff>12701</xdr:rowOff>
    </xdr:from>
    <xdr:to>
      <xdr:col>0</xdr:col>
      <xdr:colOff>746125</xdr:colOff>
      <xdr:row>56</xdr:row>
      <xdr:rowOff>125413</xdr:rowOff>
    </xdr:to>
    <xdr:sp macro="" textlink="">
      <xdr:nvSpPr>
        <xdr:cNvPr id="2" name="Rectangle 1025">
          <a:extLst>
            <a:ext uri="{FF2B5EF4-FFF2-40B4-BE49-F238E27FC236}">
              <a16:creationId xmlns:a16="http://schemas.microsoft.com/office/drawing/2014/main" id="{24E2A8BC-DD2E-49A4-BE29-FDE893504937}"/>
            </a:ext>
          </a:extLst>
        </xdr:cNvPr>
        <xdr:cNvSpPr>
          <a:spLocks noChangeArrowheads="1"/>
        </xdr:cNvSpPr>
      </xdr:nvSpPr>
      <xdr:spPr bwMode="auto">
        <a:xfrm>
          <a:off x="155575" y="889001"/>
          <a:ext cx="590550" cy="11504612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153987</xdr:colOff>
      <xdr:row>61</xdr:row>
      <xdr:rowOff>7939</xdr:rowOff>
    </xdr:from>
    <xdr:to>
      <xdr:col>0</xdr:col>
      <xdr:colOff>715962</xdr:colOff>
      <xdr:row>105</xdr:row>
      <xdr:rowOff>174625</xdr:rowOff>
    </xdr:to>
    <xdr:sp macro="" textlink="">
      <xdr:nvSpPr>
        <xdr:cNvPr id="3" name="Rectangle 1025">
          <a:extLst>
            <a:ext uri="{FF2B5EF4-FFF2-40B4-BE49-F238E27FC236}">
              <a16:creationId xmlns:a16="http://schemas.microsoft.com/office/drawing/2014/main" id="{16A84162-C397-4504-8564-DF867B905868}"/>
            </a:ext>
          </a:extLst>
        </xdr:cNvPr>
        <xdr:cNvSpPr>
          <a:spLocks noChangeArrowheads="1"/>
        </xdr:cNvSpPr>
      </xdr:nvSpPr>
      <xdr:spPr bwMode="auto">
        <a:xfrm>
          <a:off x="153987" y="13371514"/>
          <a:ext cx="561975" cy="9805986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166688</xdr:colOff>
      <xdr:row>0</xdr:row>
      <xdr:rowOff>160134</xdr:rowOff>
    </xdr:from>
    <xdr:to>
      <xdr:col>1</xdr:col>
      <xdr:colOff>492125</xdr:colOff>
      <xdr:row>4</xdr:row>
      <xdr:rowOff>0</xdr:rowOff>
    </xdr:to>
    <xdr:pic>
      <xdr:nvPicPr>
        <xdr:cNvPr id="4" name="Imagen 29" descr="EDITABLE BANCO AGRICOLA_Mesa de trabajo 1">
          <a:extLst>
            <a:ext uri="{FF2B5EF4-FFF2-40B4-BE49-F238E27FC236}">
              <a16:creationId xmlns:a16="http://schemas.microsoft.com/office/drawing/2014/main" id="{B9C24D7C-DACB-416E-A67B-882F6500D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160134"/>
          <a:ext cx="1430337" cy="71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57</xdr:row>
      <xdr:rowOff>114300</xdr:rowOff>
    </xdr:from>
    <xdr:to>
      <xdr:col>1</xdr:col>
      <xdr:colOff>601662</xdr:colOff>
      <xdr:row>60</xdr:row>
      <xdr:rowOff>173241</xdr:rowOff>
    </xdr:to>
    <xdr:pic>
      <xdr:nvPicPr>
        <xdr:cNvPr id="5" name="Imagen 29" descr="EDITABLE BANCO AGRICOLA_Mesa de trabajo 1">
          <a:extLst>
            <a:ext uri="{FF2B5EF4-FFF2-40B4-BE49-F238E27FC236}">
              <a16:creationId xmlns:a16="http://schemas.microsoft.com/office/drawing/2014/main" id="{4CAA642F-33F8-4DFA-9D5B-3E4F1474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601575"/>
          <a:ext cx="1430337" cy="71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.juliao\Documents\Estados%20Financieros\03%20MARZO%202023\ESTADOS%20FINANCIEROS%20&amp;%20ANEXOS%20MARZO%202023.xlsx" TargetMode="External"/><Relationship Id="rId1" Type="http://schemas.openxmlformats.org/officeDocument/2006/relationships/externalLinkPath" Target="/Users/p.juliao/Documents/Estados%20Financieros/03%20MARZO%202023/ESTADOS%20FINANCIEROS%20&amp;%20ANEXOS%20MARZ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-11"/>
      <sheetName val="PORTADA"/>
      <sheetName val="ACTIVO"/>
      <sheetName val="PASIVO"/>
      <sheetName val="RESULTADO"/>
      <sheetName val="FLUJO DE EFECTIVO"/>
      <sheetName val="PATRIMONIO"/>
      <sheetName val="ANEXOS"/>
      <sheetName val="7 - 11 PJ"/>
      <sheetName val="12-15"/>
      <sheetName val="16-19"/>
      <sheetName val="Hoja1"/>
      <sheetName val="20"/>
      <sheetName val="21"/>
      <sheetName val="22"/>
      <sheetName val="23"/>
      <sheetName val="24"/>
      <sheetName val="25"/>
      <sheetName val="26"/>
      <sheetName val="27"/>
      <sheetName val="27 PJ"/>
      <sheetName val="28"/>
      <sheetName val="29"/>
      <sheetName val="30"/>
      <sheetName val="FEC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">
          <cell r="B4" t="str">
            <v>AL 31 DE MARZO 2023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6DF38-0B2C-4FB7-97EC-B01E6C79377F}">
  <dimension ref="A1:C107"/>
  <sheetViews>
    <sheetView tabSelected="1" workbookViewId="0">
      <selection activeCell="A2" sqref="A2:C2"/>
    </sheetView>
  </sheetViews>
  <sheetFormatPr baseColWidth="10" defaultRowHeight="15" x14ac:dyDescent="0.25"/>
  <cols>
    <col min="1" max="1" width="22.7109375" customWidth="1"/>
    <col min="2" max="2" width="50.85546875" customWidth="1"/>
    <col min="3" max="3" width="42.7109375" customWidth="1"/>
  </cols>
  <sheetData>
    <row r="1" spans="1:3" ht="17.25" x14ac:dyDescent="0.3">
      <c r="A1" s="1" t="s">
        <v>0</v>
      </c>
      <c r="B1" s="1"/>
      <c r="C1" s="1"/>
    </row>
    <row r="2" spans="1:3" ht="17.25" x14ac:dyDescent="0.3">
      <c r="A2" s="1" t="s">
        <v>1</v>
      </c>
      <c r="B2" s="1"/>
      <c r="C2" s="1"/>
    </row>
    <row r="3" spans="1:3" ht="17.25" x14ac:dyDescent="0.3">
      <c r="A3" s="1" t="s">
        <v>2</v>
      </c>
      <c r="B3" s="1"/>
      <c r="C3" s="1"/>
    </row>
    <row r="4" spans="1:3" ht="24.75" customHeight="1" x14ac:dyDescent="0.3">
      <c r="A4" s="1" t="s">
        <v>3</v>
      </c>
      <c r="B4" s="1"/>
      <c r="C4" s="1"/>
    </row>
    <row r="5" spans="1:3" ht="21" customHeight="1" x14ac:dyDescent="0.3">
      <c r="A5" s="2"/>
      <c r="B5" s="3" t="s">
        <v>4</v>
      </c>
      <c r="C5" s="4" t="s">
        <v>5</v>
      </c>
    </row>
    <row r="6" spans="1:3" ht="17.25" x14ac:dyDescent="0.3">
      <c r="A6" s="2"/>
      <c r="B6" s="5" t="s">
        <v>6</v>
      </c>
      <c r="C6" s="6">
        <v>679957096.55000007</v>
      </c>
    </row>
    <row r="7" spans="1:3" ht="17.25" x14ac:dyDescent="0.3">
      <c r="A7" s="2"/>
      <c r="B7" s="5" t="s">
        <v>7</v>
      </c>
      <c r="C7" s="6">
        <v>23455765.059999999</v>
      </c>
    </row>
    <row r="8" spans="1:3" ht="17.25" x14ac:dyDescent="0.3">
      <c r="A8" s="2"/>
      <c r="B8" s="5" t="s">
        <v>8</v>
      </c>
      <c r="C8" s="6">
        <v>20852980.66</v>
      </c>
    </row>
    <row r="9" spans="1:3" ht="17.25" x14ac:dyDescent="0.3">
      <c r="A9" s="2"/>
      <c r="B9" s="5" t="s">
        <v>9</v>
      </c>
      <c r="C9" s="6">
        <v>145488739.81</v>
      </c>
    </row>
    <row r="10" spans="1:3" ht="17.25" x14ac:dyDescent="0.3">
      <c r="A10" s="2"/>
      <c r="B10" s="5" t="s">
        <v>10</v>
      </c>
      <c r="C10" s="6">
        <v>-78635828.870000005</v>
      </c>
    </row>
    <row r="11" spans="1:3" ht="17.25" x14ac:dyDescent="0.3">
      <c r="A11" s="2"/>
      <c r="B11" s="5" t="s">
        <v>11</v>
      </c>
      <c r="C11" s="6">
        <v>-67344361.460000008</v>
      </c>
    </row>
    <row r="12" spans="1:3" ht="17.25" x14ac:dyDescent="0.3">
      <c r="A12" s="2"/>
      <c r="B12" s="5" t="s">
        <v>12</v>
      </c>
      <c r="C12" s="6">
        <v>-533829311.48000002</v>
      </c>
    </row>
    <row r="13" spans="1:3" ht="17.25" x14ac:dyDescent="0.3">
      <c r="A13" s="2"/>
      <c r="B13" s="5" t="s">
        <v>13</v>
      </c>
      <c r="C13" s="6">
        <v>-5502787.5800000001</v>
      </c>
    </row>
    <row r="14" spans="1:3" ht="17.25" x14ac:dyDescent="0.3">
      <c r="A14" s="2"/>
      <c r="B14" s="5" t="s">
        <v>14</v>
      </c>
      <c r="C14" s="6"/>
    </row>
    <row r="15" spans="1:3" ht="17.25" x14ac:dyDescent="0.3">
      <c r="A15" s="2"/>
      <c r="B15" s="7" t="s">
        <v>15</v>
      </c>
      <c r="C15" s="6">
        <v>-1826121627.4400003</v>
      </c>
    </row>
    <row r="16" spans="1:3" ht="17.25" x14ac:dyDescent="0.3">
      <c r="A16" s="2"/>
      <c r="B16" s="7"/>
      <c r="C16" s="6"/>
    </row>
    <row r="17" spans="1:3" ht="17.25" x14ac:dyDescent="0.3">
      <c r="A17" s="2"/>
      <c r="B17" s="8" t="s">
        <v>16</v>
      </c>
      <c r="C17" s="6"/>
    </row>
    <row r="18" spans="1:3" ht="17.25" x14ac:dyDescent="0.3">
      <c r="A18" s="2"/>
      <c r="B18" s="8" t="s">
        <v>17</v>
      </c>
      <c r="C18" s="9">
        <f>C6+C7+C8+C9+C10+C11+C12+C13+C15</f>
        <v>-1641679334.7500005</v>
      </c>
    </row>
    <row r="19" spans="1:3" ht="17.25" x14ac:dyDescent="0.3">
      <c r="A19" s="2"/>
      <c r="B19" s="8"/>
      <c r="C19" s="10"/>
    </row>
    <row r="20" spans="1:3" ht="17.25" x14ac:dyDescent="0.3">
      <c r="A20" s="2"/>
      <c r="B20" s="8" t="s">
        <v>18</v>
      </c>
      <c r="C20" s="6"/>
    </row>
    <row r="21" spans="1:3" ht="17.25" x14ac:dyDescent="0.3">
      <c r="A21" s="2"/>
      <c r="B21" s="7" t="s">
        <v>19</v>
      </c>
      <c r="C21" s="6">
        <v>-865039947.00999999</v>
      </c>
    </row>
    <row r="22" spans="1:3" ht="17.25" x14ac:dyDescent="0.3">
      <c r="A22" s="2"/>
      <c r="B22" s="7" t="s">
        <v>20</v>
      </c>
      <c r="C22" s="6"/>
    </row>
    <row r="23" spans="1:3" ht="17.25" x14ac:dyDescent="0.3">
      <c r="A23" s="2"/>
      <c r="B23" s="7" t="s">
        <v>21</v>
      </c>
      <c r="C23" s="6"/>
    </row>
    <row r="24" spans="1:3" ht="17.25" x14ac:dyDescent="0.3">
      <c r="A24" s="2"/>
      <c r="B24" s="7" t="s">
        <v>22</v>
      </c>
      <c r="C24" s="6">
        <v>873828599.47000003</v>
      </c>
    </row>
    <row r="25" spans="1:3" ht="17.25" x14ac:dyDescent="0.3">
      <c r="A25" s="2"/>
      <c r="B25" s="7" t="s">
        <v>23</v>
      </c>
      <c r="C25" s="6">
        <v>0</v>
      </c>
    </row>
    <row r="26" spans="1:3" ht="17.25" x14ac:dyDescent="0.3">
      <c r="A26" s="2"/>
      <c r="B26" s="7" t="s">
        <v>24</v>
      </c>
      <c r="C26" s="11">
        <v>-5835530811.9399996</v>
      </c>
    </row>
    <row r="27" spans="1:3" ht="17.25" x14ac:dyDescent="0.3">
      <c r="A27" s="2"/>
      <c r="B27" s="7" t="s">
        <v>25</v>
      </c>
      <c r="C27" s="11">
        <v>5983243957.0900002</v>
      </c>
    </row>
    <row r="28" spans="1:3" ht="17.25" x14ac:dyDescent="0.3">
      <c r="A28" s="2"/>
      <c r="B28" s="7" t="s">
        <v>26</v>
      </c>
      <c r="C28" s="6">
        <v>-46915970.350000143</v>
      </c>
    </row>
    <row r="29" spans="1:3" ht="17.25" x14ac:dyDescent="0.3">
      <c r="A29" s="2"/>
      <c r="B29" s="7" t="s">
        <v>27</v>
      </c>
      <c r="C29" s="6"/>
    </row>
    <row r="30" spans="1:3" ht="17.25" x14ac:dyDescent="0.3">
      <c r="A30" s="2"/>
      <c r="B30" s="7" t="s">
        <v>28</v>
      </c>
      <c r="C30" s="6">
        <v>5424878.6699999999</v>
      </c>
    </row>
    <row r="31" spans="1:3" ht="17.25" x14ac:dyDescent="0.3">
      <c r="A31" s="2"/>
      <c r="B31" s="6"/>
      <c r="C31" s="6"/>
    </row>
    <row r="32" spans="1:3" ht="17.25" x14ac:dyDescent="0.3">
      <c r="A32" s="2"/>
      <c r="B32" s="8" t="s">
        <v>29</v>
      </c>
      <c r="C32" s="6"/>
    </row>
    <row r="33" spans="1:3" ht="17.25" x14ac:dyDescent="0.3">
      <c r="A33" s="2"/>
      <c r="B33" s="8" t="s">
        <v>30</v>
      </c>
      <c r="C33" s="9">
        <f>C21+C24+C25+C26+C27+C28+C30</f>
        <v>115010705.93000047</v>
      </c>
    </row>
    <row r="34" spans="1:3" ht="17.25" x14ac:dyDescent="0.3">
      <c r="A34" s="2"/>
      <c r="B34" s="6"/>
      <c r="C34" s="6"/>
    </row>
    <row r="35" spans="1:3" ht="17.25" x14ac:dyDescent="0.3">
      <c r="A35" s="2"/>
      <c r="B35" s="8" t="s">
        <v>31</v>
      </c>
      <c r="C35" s="6"/>
    </row>
    <row r="36" spans="1:3" ht="17.25" x14ac:dyDescent="0.3">
      <c r="A36" s="2"/>
      <c r="B36" s="5" t="s">
        <v>32</v>
      </c>
      <c r="C36" s="11">
        <v>9406833583</v>
      </c>
    </row>
    <row r="37" spans="1:3" ht="17.25" x14ac:dyDescent="0.3">
      <c r="A37" s="2"/>
      <c r="B37" s="5" t="s">
        <v>33</v>
      </c>
      <c r="C37" s="11">
        <v>-9565532436</v>
      </c>
    </row>
    <row r="38" spans="1:3" ht="17.25" x14ac:dyDescent="0.3">
      <c r="A38" s="2"/>
      <c r="B38" s="5" t="s">
        <v>34</v>
      </c>
      <c r="C38" s="11">
        <v>1000099198.6900001</v>
      </c>
    </row>
    <row r="39" spans="1:3" ht="17.25" x14ac:dyDescent="0.3">
      <c r="A39" s="2"/>
      <c r="B39" s="5" t="s">
        <v>35</v>
      </c>
      <c r="C39" s="11">
        <v>-651431782.88999999</v>
      </c>
    </row>
    <row r="40" spans="1:3" ht="17.25" x14ac:dyDescent="0.3">
      <c r="A40" s="2"/>
      <c r="B40" s="7" t="s">
        <v>36</v>
      </c>
      <c r="C40" s="11">
        <v>1999999999.999999</v>
      </c>
    </row>
    <row r="41" spans="1:3" ht="17.25" x14ac:dyDescent="0.3">
      <c r="A41" s="2"/>
      <c r="B41" s="8" t="s">
        <v>29</v>
      </c>
      <c r="C41" s="6"/>
    </row>
    <row r="42" spans="1:3" ht="17.25" x14ac:dyDescent="0.3">
      <c r="A42" s="2"/>
      <c r="B42" s="8" t="s">
        <v>37</v>
      </c>
      <c r="C42" s="9">
        <f>C36+C37+C38+C39+C40</f>
        <v>2189968562.7999992</v>
      </c>
    </row>
    <row r="43" spans="1:3" ht="17.25" x14ac:dyDescent="0.3">
      <c r="A43" s="2"/>
      <c r="B43" s="6"/>
      <c r="C43" s="6"/>
    </row>
    <row r="44" spans="1:3" ht="17.25" x14ac:dyDescent="0.3">
      <c r="A44" s="2"/>
      <c r="B44" s="8" t="s">
        <v>38</v>
      </c>
      <c r="C44" s="12">
        <f>C42+C33+C18</f>
        <v>663299933.97999907</v>
      </c>
    </row>
    <row r="45" spans="1:3" ht="17.25" x14ac:dyDescent="0.3">
      <c r="A45" s="2"/>
      <c r="B45" s="13"/>
      <c r="C45" s="6"/>
    </row>
    <row r="46" spans="1:3" ht="17.25" x14ac:dyDescent="0.3">
      <c r="A46" s="2"/>
      <c r="B46" s="8" t="s">
        <v>39</v>
      </c>
      <c r="C46" s="14">
        <v>2306503816.9300003</v>
      </c>
    </row>
    <row r="47" spans="1:3" ht="17.25" x14ac:dyDescent="0.3">
      <c r="A47" s="2"/>
      <c r="B47" s="13"/>
      <c r="C47" s="6"/>
    </row>
    <row r="48" spans="1:3" ht="17.25" x14ac:dyDescent="0.3">
      <c r="A48" s="2"/>
      <c r="B48" s="8" t="s">
        <v>40</v>
      </c>
      <c r="C48" s="14">
        <v>2969803750.9099998</v>
      </c>
    </row>
    <row r="49" spans="1:3" ht="17.25" x14ac:dyDescent="0.3">
      <c r="A49" s="2"/>
      <c r="B49" s="8"/>
      <c r="C49" s="14"/>
    </row>
    <row r="50" spans="1:3" ht="17.25" x14ac:dyDescent="0.3">
      <c r="A50" s="2"/>
      <c r="B50" s="8"/>
      <c r="C50" s="14"/>
    </row>
    <row r="51" spans="1:3" ht="17.25" x14ac:dyDescent="0.3">
      <c r="A51" s="2"/>
      <c r="B51" s="8"/>
      <c r="C51" s="14"/>
    </row>
    <row r="52" spans="1:3" ht="17.25" x14ac:dyDescent="0.3">
      <c r="A52" s="2"/>
      <c r="B52" s="8"/>
      <c r="C52" s="14"/>
    </row>
    <row r="53" spans="1:3" ht="17.25" x14ac:dyDescent="0.3">
      <c r="A53" s="2"/>
      <c r="B53" s="8"/>
      <c r="C53" s="14"/>
    </row>
    <row r="54" spans="1:3" ht="17.25" x14ac:dyDescent="0.3">
      <c r="A54" s="2"/>
      <c r="B54" s="8"/>
      <c r="C54" s="14"/>
    </row>
    <row r="55" spans="1:3" ht="17.25" x14ac:dyDescent="0.3">
      <c r="A55" s="2"/>
      <c r="B55" s="15" t="s">
        <v>41</v>
      </c>
      <c r="C55" s="16" t="s">
        <v>42</v>
      </c>
    </row>
    <row r="56" spans="1:3" ht="17.25" x14ac:dyDescent="0.3">
      <c r="A56" s="2"/>
      <c r="B56" s="17" t="s">
        <v>43</v>
      </c>
      <c r="C56" s="18" t="s">
        <v>44</v>
      </c>
    </row>
    <row r="57" spans="1:3" ht="17.25" x14ac:dyDescent="0.3">
      <c r="A57" s="2"/>
      <c r="B57" s="13"/>
      <c r="C57" s="19">
        <v>4</v>
      </c>
    </row>
    <row r="58" spans="1:3" ht="28.5" customHeight="1" x14ac:dyDescent="0.3">
      <c r="A58" s="20"/>
      <c r="B58" s="21" t="s">
        <v>0</v>
      </c>
      <c r="C58" s="6"/>
    </row>
    <row r="59" spans="1:3" ht="17.25" x14ac:dyDescent="0.3">
      <c r="A59" s="20"/>
      <c r="B59" s="21" t="s">
        <v>1</v>
      </c>
      <c r="C59" s="6"/>
    </row>
    <row r="60" spans="1:3" ht="17.25" x14ac:dyDescent="0.3">
      <c r="A60" s="20"/>
      <c r="B60" s="22" t="str">
        <f>[1]FECHA!B4</f>
        <v>AL 31 DE MARZO 2023</v>
      </c>
      <c r="C60" s="6"/>
    </row>
    <row r="61" spans="1:3" ht="25.5" customHeight="1" x14ac:dyDescent="0.3">
      <c r="A61" s="20"/>
      <c r="B61" s="22" t="s">
        <v>3</v>
      </c>
      <c r="C61" s="6"/>
    </row>
    <row r="62" spans="1:3" ht="17.25" x14ac:dyDescent="0.3">
      <c r="A62" s="2"/>
      <c r="B62" s="23"/>
      <c r="C62" s="24" t="str">
        <f>+C5</f>
        <v>Valor</v>
      </c>
    </row>
    <row r="63" spans="1:3" ht="17.25" x14ac:dyDescent="0.3">
      <c r="A63" s="2"/>
      <c r="B63" s="6"/>
      <c r="C63" s="6"/>
    </row>
    <row r="64" spans="1:3" ht="17.25" x14ac:dyDescent="0.3">
      <c r="A64" s="2"/>
      <c r="B64" s="7" t="s">
        <v>45</v>
      </c>
      <c r="C64" s="6"/>
    </row>
    <row r="65" spans="1:3" ht="17.25" x14ac:dyDescent="0.3">
      <c r="A65" s="2"/>
      <c r="B65" s="7" t="s">
        <v>46</v>
      </c>
      <c r="C65" s="6"/>
    </row>
    <row r="66" spans="1:3" ht="17.25" x14ac:dyDescent="0.3">
      <c r="A66" s="2"/>
      <c r="B66" s="7" t="s">
        <v>47</v>
      </c>
      <c r="C66" s="11">
        <v>219921457.88999996</v>
      </c>
    </row>
    <row r="67" spans="1:3" ht="17.25" x14ac:dyDescent="0.3">
      <c r="A67" s="2"/>
      <c r="B67" s="7"/>
      <c r="C67" s="6"/>
    </row>
    <row r="68" spans="1:3" ht="17.25" x14ac:dyDescent="0.3">
      <c r="A68" s="2"/>
      <c r="B68" s="7" t="s">
        <v>48</v>
      </c>
      <c r="C68" s="6"/>
    </row>
    <row r="69" spans="1:3" ht="17.25" x14ac:dyDescent="0.3">
      <c r="A69" s="2"/>
      <c r="B69" s="7" t="s">
        <v>49</v>
      </c>
      <c r="C69" s="6"/>
    </row>
    <row r="70" spans="1:3" ht="17.25" x14ac:dyDescent="0.3">
      <c r="A70" s="2"/>
      <c r="B70" s="7" t="s">
        <v>50</v>
      </c>
      <c r="C70" s="6"/>
    </row>
    <row r="71" spans="1:3" ht="17.25" x14ac:dyDescent="0.3">
      <c r="A71" s="2"/>
      <c r="B71" s="7"/>
      <c r="C71" s="6"/>
    </row>
    <row r="72" spans="1:3" ht="17.25" x14ac:dyDescent="0.3">
      <c r="A72" s="2"/>
      <c r="B72" s="7" t="s">
        <v>51</v>
      </c>
      <c r="C72" s="6"/>
    </row>
    <row r="73" spans="1:3" ht="17.25" x14ac:dyDescent="0.3">
      <c r="A73" s="2"/>
      <c r="B73" s="25" t="s">
        <v>52</v>
      </c>
      <c r="C73" s="6"/>
    </row>
    <row r="74" spans="1:3" ht="17.25" x14ac:dyDescent="0.3">
      <c r="A74" s="2"/>
      <c r="B74" s="7" t="s">
        <v>53</v>
      </c>
      <c r="C74" s="6">
        <v>8065793</v>
      </c>
    </row>
    <row r="75" spans="1:3" ht="17.25" x14ac:dyDescent="0.3">
      <c r="A75" s="2"/>
      <c r="B75" s="7" t="s">
        <v>54</v>
      </c>
      <c r="C75" s="6"/>
    </row>
    <row r="76" spans="1:3" ht="17.25" x14ac:dyDescent="0.3">
      <c r="A76" s="2"/>
      <c r="B76" s="7" t="s">
        <v>55</v>
      </c>
      <c r="C76" s="6"/>
    </row>
    <row r="77" spans="1:3" ht="17.25" x14ac:dyDescent="0.3">
      <c r="A77" s="2"/>
      <c r="B77" s="7" t="s">
        <v>56</v>
      </c>
      <c r="C77" s="6">
        <v>5424878.6699999999</v>
      </c>
    </row>
    <row r="78" spans="1:3" ht="17.25" x14ac:dyDescent="0.3">
      <c r="A78" s="2"/>
      <c r="B78" s="7" t="s">
        <v>57</v>
      </c>
      <c r="C78" s="26">
        <v>31417973.620000001</v>
      </c>
    </row>
    <row r="79" spans="1:3" ht="17.25" x14ac:dyDescent="0.3">
      <c r="A79" s="2"/>
      <c r="B79" s="7"/>
      <c r="C79" s="26"/>
    </row>
    <row r="80" spans="1:3" ht="17.25" x14ac:dyDescent="0.3">
      <c r="A80" s="2"/>
      <c r="B80" s="25" t="s">
        <v>58</v>
      </c>
      <c r="C80" s="11"/>
    </row>
    <row r="81" spans="1:3" ht="17.25" x14ac:dyDescent="0.3">
      <c r="A81" s="2"/>
      <c r="B81" s="7" t="s">
        <v>53</v>
      </c>
      <c r="C81" s="11">
        <v>0</v>
      </c>
    </row>
    <row r="82" spans="1:3" ht="17.25" x14ac:dyDescent="0.3">
      <c r="A82" s="2"/>
      <c r="B82" s="7" t="s">
        <v>59</v>
      </c>
      <c r="C82" s="11"/>
    </row>
    <row r="83" spans="1:3" ht="17.25" x14ac:dyDescent="0.3">
      <c r="A83" s="2"/>
      <c r="B83" s="7" t="str">
        <f>+B76</f>
        <v xml:space="preserve">   Propiedad, Planta y Equipos</v>
      </c>
      <c r="C83" s="11"/>
    </row>
    <row r="84" spans="1:3" ht="17.25" x14ac:dyDescent="0.3">
      <c r="A84" s="2"/>
      <c r="B84" s="7" t="str">
        <f>+B77</f>
        <v xml:space="preserve">   Bienes recibidos en recuperacion de creditos</v>
      </c>
      <c r="C84" s="11">
        <v>-5424878.6699999999</v>
      </c>
    </row>
    <row r="85" spans="1:3" ht="17.25" x14ac:dyDescent="0.3">
      <c r="A85" s="2"/>
      <c r="B85" s="7" t="s">
        <v>57</v>
      </c>
      <c r="C85" s="11">
        <v>0</v>
      </c>
    </row>
    <row r="86" spans="1:3" ht="17.25" x14ac:dyDescent="0.3">
      <c r="A86" s="2"/>
      <c r="B86" s="7"/>
      <c r="C86" s="26"/>
    </row>
    <row r="87" spans="1:3" ht="17.25" x14ac:dyDescent="0.3">
      <c r="A87" s="2"/>
      <c r="B87" s="7" t="s">
        <v>60</v>
      </c>
      <c r="C87" s="6">
        <v>16921061.780000031</v>
      </c>
    </row>
    <row r="88" spans="1:3" ht="17.25" x14ac:dyDescent="0.3">
      <c r="A88" s="2"/>
      <c r="B88" s="7"/>
      <c r="C88" s="6"/>
    </row>
    <row r="89" spans="1:3" ht="17.25" x14ac:dyDescent="0.3">
      <c r="A89" s="2"/>
      <c r="B89" s="25" t="s">
        <v>61</v>
      </c>
      <c r="C89" s="6"/>
    </row>
    <row r="90" spans="1:3" ht="17.25" x14ac:dyDescent="0.3">
      <c r="A90" s="2"/>
      <c r="B90" s="7" t="s">
        <v>62</v>
      </c>
      <c r="C90" s="6">
        <v>-824549.60000160336</v>
      </c>
    </row>
    <row r="91" spans="1:3" ht="17.25" x14ac:dyDescent="0.3">
      <c r="A91" s="2"/>
      <c r="B91" s="7" t="s">
        <v>57</v>
      </c>
      <c r="C91" s="6">
        <v>-138142152.25999999</v>
      </c>
    </row>
    <row r="92" spans="1:3" ht="17.25" x14ac:dyDescent="0.3">
      <c r="A92" s="2"/>
      <c r="B92" s="7" t="s">
        <v>63</v>
      </c>
      <c r="C92" s="6">
        <v>144112893.02000001</v>
      </c>
    </row>
    <row r="93" spans="1:3" ht="17.25" x14ac:dyDescent="0.3">
      <c r="A93" s="2"/>
      <c r="B93" s="7" t="s">
        <v>64</v>
      </c>
      <c r="C93" s="6">
        <v>5959017.8100000042</v>
      </c>
    </row>
    <row r="94" spans="1:3" ht="17.25" x14ac:dyDescent="0.3">
      <c r="A94" s="2"/>
      <c r="B94" s="7" t="s">
        <v>65</v>
      </c>
      <c r="C94" s="6">
        <v>-1929110830.0099988</v>
      </c>
    </row>
    <row r="95" spans="1:3" ht="17.25" x14ac:dyDescent="0.3">
      <c r="A95" s="2"/>
      <c r="B95" s="7" t="s">
        <v>66</v>
      </c>
      <c r="C95" s="6">
        <f>SUM(C74:C94)</f>
        <v>-1861600792.6400003</v>
      </c>
    </row>
    <row r="96" spans="1:3" ht="17.25" x14ac:dyDescent="0.3">
      <c r="A96" s="2"/>
      <c r="B96" s="6"/>
      <c r="C96" s="6"/>
    </row>
    <row r="97" spans="1:3" ht="17.25" x14ac:dyDescent="0.3">
      <c r="A97" s="2"/>
      <c r="B97" s="8" t="s">
        <v>67</v>
      </c>
      <c r="C97" s="12">
        <f>C66+C95</f>
        <v>-1641679334.7500005</v>
      </c>
    </row>
    <row r="98" spans="1:3" ht="17.25" x14ac:dyDescent="0.3">
      <c r="A98" s="2"/>
      <c r="B98" s="27"/>
      <c r="C98" s="6"/>
    </row>
    <row r="99" spans="1:3" ht="17.25" x14ac:dyDescent="0.3">
      <c r="A99" s="2"/>
      <c r="B99" s="27"/>
      <c r="C99" s="6"/>
    </row>
    <row r="100" spans="1:3" ht="17.25" x14ac:dyDescent="0.3">
      <c r="A100" s="2"/>
      <c r="B100" s="27"/>
      <c r="C100" s="6"/>
    </row>
    <row r="101" spans="1:3" ht="17.25" x14ac:dyDescent="0.3">
      <c r="A101" s="2"/>
      <c r="B101" s="27"/>
      <c r="C101" s="6"/>
    </row>
    <row r="102" spans="1:3" ht="17.25" x14ac:dyDescent="0.3">
      <c r="A102" s="2"/>
      <c r="B102" s="27"/>
      <c r="C102" s="6"/>
    </row>
    <row r="103" spans="1:3" ht="17.25" x14ac:dyDescent="0.3">
      <c r="A103" s="2"/>
      <c r="B103" s="27"/>
      <c r="C103" s="6"/>
    </row>
    <row r="104" spans="1:3" ht="17.25" x14ac:dyDescent="0.3">
      <c r="A104" s="2"/>
      <c r="B104" s="8"/>
      <c r="C104" s="11"/>
    </row>
    <row r="105" spans="1:3" ht="17.25" x14ac:dyDescent="0.3">
      <c r="A105" s="2"/>
      <c r="B105" s="15" t="s">
        <v>41</v>
      </c>
      <c r="C105" s="16" t="s">
        <v>42</v>
      </c>
    </row>
    <row r="106" spans="1:3" ht="17.25" x14ac:dyDescent="0.3">
      <c r="A106" s="2"/>
      <c r="B106" s="17" t="s">
        <v>43</v>
      </c>
      <c r="C106" s="18" t="s">
        <v>44</v>
      </c>
    </row>
    <row r="107" spans="1:3" ht="17.25" x14ac:dyDescent="0.3">
      <c r="A107" s="2"/>
      <c r="B107" s="13"/>
      <c r="C107" s="6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CAMBIO EN EL EFECTIVO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Liveth Nuñez Perez</dc:creator>
  <cp:lastModifiedBy>Mildred Liveth Nuñez Perez</cp:lastModifiedBy>
  <dcterms:created xsi:type="dcterms:W3CDTF">2023-04-12T15:32:18Z</dcterms:created>
  <dcterms:modified xsi:type="dcterms:W3CDTF">2023-04-12T15:34:13Z</dcterms:modified>
</cp:coreProperties>
</file>