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07 JULIO 2024\ENVIO\"/>
    </mc:Choice>
  </mc:AlternateContent>
  <xr:revisionPtr revIDLastSave="0" documentId="13_ncr:1_{7F0718E7-207F-4F57-AFFB-A19A204A27C8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PATRIMONIO" sheetId="31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externalReferences>
    <externalReference r:id="rId7"/>
  </externalReferences>
  <definedNames>
    <definedName name="_xlnm.Print_Area" localSheetId="3">'27'!$A$1:$Q$77</definedName>
    <definedName name="_xlnm.Print_Area" localSheetId="0">'7-11'!$A$1:$D$280</definedName>
    <definedName name="_xlnm.Print_Area" localSheetId="1">PATRIMONIO!$A$1:$H$41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31" l="1"/>
  <c r="B29" i="31"/>
  <c r="F16" i="31" l="1"/>
  <c r="F19" i="31" s="1"/>
  <c r="F29" i="31" s="1"/>
  <c r="C14" i="31"/>
  <c r="H14" i="31" s="1"/>
  <c r="H27" i="31"/>
  <c r="H26" i="31"/>
  <c r="H25" i="31"/>
  <c r="H24" i="31"/>
  <c r="H23" i="31"/>
  <c r="H22" i="31"/>
  <c r="G19" i="31"/>
  <c r="G29" i="31" s="1"/>
  <c r="E19" i="31"/>
  <c r="E29" i="31" s="1"/>
  <c r="D19" i="31"/>
  <c r="D29" i="31" s="1"/>
  <c r="B19" i="31"/>
  <c r="H17" i="31"/>
  <c r="H15" i="31"/>
  <c r="H13" i="31"/>
  <c r="H12" i="31"/>
  <c r="H16" i="31" l="1"/>
  <c r="H19" i="31" s="1"/>
  <c r="H29" i="31" s="1"/>
  <c r="C19" i="31"/>
  <c r="C29" i="31" s="1"/>
  <c r="A4" i="31" l="1"/>
  <c r="A29" i="31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  <author>e.liriano</author>
  </authors>
  <commentList>
    <comment ref="C14" authorId="0" shapeId="0" xr:uid="{9A4FBC1D-2DDB-4CF1-8683-77CB8F46ACF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F16" authorId="0" shapeId="0" xr:uid="{874677D0-8892-43EC-985F-9C177A638A1D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353.01.1 se suma el credito y se resta el debito</t>
        </r>
      </text>
    </comment>
    <comment ref="G17" authorId="0" shapeId="0" xr:uid="{8B27AE62-28B6-4FEB-B19A-22C5B72FDCB9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B19" authorId="0" shapeId="0" xr:uid="{0A698634-FDD0-45B3-8DFE-497D50CF553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31 AÑO ANTERIOR</t>
        </r>
      </text>
    </comment>
    <comment ref="C19" authorId="0" shapeId="0" xr:uid="{F7048891-C555-4D81-8B65-B80BD4A0F82F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32 AÑO ANTERIOR</t>
        </r>
      </text>
    </comment>
    <comment ref="D19" authorId="0" shapeId="0" xr:uid="{79851C0D-C549-4DD0-9B26-3B5E5AA33A9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33 AÑO ANTERIOR</t>
        </r>
      </text>
    </comment>
    <comment ref="F19" authorId="0" shapeId="0" xr:uid="{0F744822-CE0C-438F-A346-1F0B56E03A5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35 AÑO ANTERIOR</t>
        </r>
      </text>
    </comment>
    <comment ref="G19" authorId="0" shapeId="0" xr:uid="{41339C7D-A02D-40DC-88EB-0832DFC9D2F2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RESULTADOS ACUMULADOS AÑO ANTERIOR</t>
        </r>
      </text>
    </comment>
    <comment ref="H19" authorId="0" shapeId="0" xr:uid="{A5626962-CB3A-43F5-90C6-3466D231CA4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CAPITAL TOTAL AÑO ANTERIOR</t>
        </r>
      </text>
    </comment>
    <comment ref="C24" authorId="0" shapeId="0" xr:uid="{10ACB111-104D-4592-B404-44D219FFD86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G27" authorId="0" shapeId="0" xr:uid="{458BE9EF-4100-4720-89BD-E3D37A09469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A29" authorId="0" shapeId="0" xr:uid="{DD60DF19-2016-400F-BFF0-1B549AD5B93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CAMBIAR MES</t>
        </r>
      </text>
    </comment>
    <comment ref="F29" authorId="1" shapeId="0" xr:uid="{947CAD56-C401-4434-A825-FA43505F23EF}">
      <text>
        <r>
          <rPr>
            <b/>
            <sz val="9"/>
            <color indexed="81"/>
            <rFont val="Tahoma"/>
            <family val="2"/>
          </rPr>
          <t>Cta. Contable 353.01.1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<sst xmlns="http://schemas.openxmlformats.org/spreadsheetml/2006/main" count="894" uniqueCount="590">
  <si>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</si>
  <si>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</si>
  <si>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</si>
  <si>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</si>
  <si>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</si>
  <si>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</si>
  <si>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</si>
  <si>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</si>
  <si>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</si>
  <si>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</si>
  <si>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</si>
  <si>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</si>
  <si>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</si>
  <si>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</si>
  <si>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</si>
  <si>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</si>
  <si>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</si>
  <si>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</si>
  <si>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</si>
  <si>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</si>
  <si>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</si>
  <si>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</si>
  <si>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</si>
  <si>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</si>
  <si>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</si>
  <si>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</si>
  <si>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</si>
  <si>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</si>
  <si>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</si>
  <si>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</si>
  <si>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</si>
  <si>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</si>
  <si>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</si>
  <si>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</si>
  <si>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</si>
  <si>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</si>
  <si>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</si>
  <si>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</si>
  <si>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</si>
  <si>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</si>
  <si>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</si>
  <si>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</si>
  <si>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</si>
  <si>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</si>
  <si>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</si>
  <si>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</si>
  <si>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</si>
  <si>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</si>
  <si>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</si>
  <si>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</si>
  <si>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</si>
  <si>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</si>
  <si>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</si>
  <si>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</si>
  <si>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</si>
  <si>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</si>
  <si>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</si>
  <si>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</si>
  <si>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</si>
  <si>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</si>
  <si>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</si>
  <si>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</si>
  <si>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</si>
  <si>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</si>
  <si>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</si>
  <si>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</si>
  <si>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</si>
  <si>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</si>
  <si>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</si>
  <si>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</si>
  <si>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</si>
  <si>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</si>
  <si>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</si>
  <si>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</si>
  <si>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</si>
  <si>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</si>
  <si>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</si>
  <si>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</si>
  <si>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</si>
  <si>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</si>
  <si>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</si>
  <si>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</si>
  <si>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</si>
  <si>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</si>
  <si>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</si>
  <si>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</si>
  <si>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</si>
  <si>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</si>
  <si>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</si>
  <si>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</si>
  <si>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</si>
  <si>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</si>
  <si>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</si>
  <si>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</si>
  <si>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</si>
  <si>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</si>
  <si>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</si>
  <si>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</si>
  <si>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</si>
  <si>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</si>
  <si>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</si>
  <si>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</si>
  <si>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</si>
  <si>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</si>
  <si>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</si>
  <si>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</si>
  <si>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</si>
  <si>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</si>
  <si>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</si>
  <si>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</si>
  <si>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</si>
  <si>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</si>
  <si>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</si>
  <si>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</si>
  <si>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</si>
  <si>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</si>
  <si>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</si>
  <si>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</si>
  <si>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</si>
  <si>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</si>
  <si>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</si>
  <si>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</si>
  <si>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</si>
  <si>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</si>
  <si>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</si>
  <si>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</si>
  <si>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</si>
  <si>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</si>
  <si>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</si>
  <si>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</si>
  <si>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</si>
  <si>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</si>
  <si>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</si>
  <si>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</si>
  <si>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</si>
  <si>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</si>
  <si>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</si>
  <si>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</si>
  <si>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</si>
  <si>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</si>
  <si>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</si>
  <si>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</si>
  <si>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</si>
  <si>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</si>
  <si>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</si>
  <si>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</si>
  <si>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</si>
  <si>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</si>
  <si>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</si>
  <si>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</si>
  <si>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</si>
  <si>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</si>
  <si>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</si>
  <si>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</si>
  <si>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</si>
  <si>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</si>
  <si>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</si>
  <si>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</si>
  <si>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</si>
  <si>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</si>
  <si>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</si>
  <si>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</si>
  <si>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</si>
  <si>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</si>
  <si>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</si>
  <si>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</si>
  <si>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</si>
  <si>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</si>
  <si>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</si>
  <si>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</si>
  <si>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</si>
  <si>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</si>
  <si>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</si>
  <si>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</si>
  <si>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</si>
  <si>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</si>
  <si>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</si>
  <si>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</si>
  <si>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</si>
  <si>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</si>
  <si>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</si>
  <si>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</si>
  <si>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</si>
  <si>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</si>
  <si>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</si>
  <si>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</si>
  <si>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</si>
  <si>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</si>
  <si>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</si>
  <si>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</si>
  <si>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</si>
  <si>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</si>
  <si>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</si>
  <si>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</si>
  <si>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</si>
  <si>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</si>
  <si>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</si>
  <si>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</si>
  <si>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</si>
  <si>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</si>
  <si>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</si>
  <si>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</si>
  <si>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</si>
  <si>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</si>
  <si>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</si>
  <si>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</si>
  <si>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</si>
  <si>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</si>
  <si>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</si>
  <si>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</si>
  <si>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</si>
  <si>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</si>
  <si>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</si>
  <si>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</si>
  <si>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</si>
  <si>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</si>
  <si>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</si>
  <si>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</si>
  <si>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</si>
  <si>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</si>
  <si>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</si>
  <si>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</si>
  <si>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</si>
  <si>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</si>
  <si>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</si>
  <si>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</si>
  <si>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</si>
  <si>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</si>
  <si>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</si>
  <si>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</si>
  <si>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</si>
  <si>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</si>
  <si>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</si>
  <si>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</si>
  <si>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</si>
  <si>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</si>
  <si>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</si>
  <si>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</si>
  <si>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</si>
  <si>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</si>
  <si>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</si>
  <si>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</si>
  <si>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</si>
  <si>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</si>
  <si>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</si>
  <si>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</si>
  <si>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</si>
  <si>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</si>
  <si>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</si>
  <si>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</si>
  <si>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</si>
  <si>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</si>
  <si>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</si>
  <si>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</si>
  <si>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</si>
  <si>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</si>
  <si>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</si>
  <si>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</si>
  <si>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</si>
  <si>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</si>
  <si>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</si>
  <si>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</si>
  <si>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</si>
  <si>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</si>
  <si>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</si>
  <si>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</si>
  <si>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</si>
  <si>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</si>
  <si>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</si>
  <si>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</si>
  <si>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</si>
  <si>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</si>
  <si>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</si>
  <si>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</si>
  <si>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</si>
  <si>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</si>
  <si>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</si>
  <si>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</si>
  <si>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</si>
  <si>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</si>
  <si>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</si>
  <si>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</si>
  <si>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</si>
  <si>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</si>
  <si>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</si>
  <si>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</si>
  <si>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</si>
  <si>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</si>
  <si>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</si>
  <si>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</si>
  <si>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</si>
  <si>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</si>
  <si>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</si>
  <si>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</si>
  <si>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</si>
  <si>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</si>
  <si>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</si>
  <si>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</si>
  <si>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</si>
  <si>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</si>
  <si>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</si>
  <si>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</si>
  <si>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</si>
  <si>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</si>
  <si>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</si>
  <si>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</si>
  <si>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</si>
  <si>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</si>
  <si>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</si>
  <si>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</si>
  <si>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</si>
  <si>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</si>
  <si>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</si>
  <si>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</si>
  <si>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</si>
  <si>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</si>
  <si>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</si>
  <si>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</si>
  <si>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</si>
  <si>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</si>
  <si>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</si>
  <si>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</si>
  <si>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</si>
  <si>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</si>
  <si>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</si>
  <si>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</si>
  <si>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</si>
  <si>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</si>
  <si>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</si>
  <si>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</si>
  <si>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</si>
  <si>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</si>
  <si>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</si>
  <si>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</si>
  <si>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</si>
  <si>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</si>
  <si>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</si>
  <si>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</si>
  <si>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</si>
  <si>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</si>
  <si>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</si>
  <si>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</si>
  <si>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</si>
  <si>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</si>
  <si>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</si>
  <si>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</si>
  <si>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</si>
  <si>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</si>
  <si>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</si>
  <si>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</si>
  <si>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</si>
  <si>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</si>
  <si>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</si>
  <si>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</si>
  <si>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</si>
  <si>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</si>
  <si>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</si>
  <si>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</si>
  <si>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</si>
  <si>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</si>
  <si>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</si>
  <si>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</si>
  <si>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</si>
  <si>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</si>
  <si>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</si>
  <si>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</si>
  <si>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</si>
  <si>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</si>
  <si>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</si>
  <si>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</si>
  <si>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</si>
  <si>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</si>
  <si>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</si>
  <si>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</si>
  <si>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</si>
  <si>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</si>
  <si>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</si>
  <si>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</si>
  <si>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</si>
  <si>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</si>
  <si>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</si>
  <si>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</si>
  <si>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</si>
  <si>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</si>
  <si>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</si>
  <si>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</si>
  <si>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</si>
  <si>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</si>
  <si>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</si>
  <si>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</si>
  <si>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</si>
  <si>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</si>
  <si>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</si>
  <si>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</si>
  <si>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</si>
  <si>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</si>
  <si>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</si>
  <si>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</si>
  <si>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</si>
  <si>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</si>
  <si>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</si>
  <si>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</si>
  <si>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</si>
  <si>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</si>
  <si>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</si>
  <si>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</si>
  <si>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</si>
  <si>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</si>
  <si>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</si>
  <si>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</si>
  <si>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</si>
  <si>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</si>
  <si>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</si>
  <si>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</si>
  <si>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</si>
  <si>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</si>
  <si>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</si>
  <si>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</si>
  <si>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</si>
  <si>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</si>
  <si>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</si>
  <si>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</si>
  <si>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</si>
  <si>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</si>
  <si>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</si>
  <si>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</si>
  <si>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</si>
  <si>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</si>
  <si>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</si>
  <si>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</si>
  <si>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</si>
  <si>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</si>
  <si>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</si>
  <si>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</si>
  <si>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</si>
  <si>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</si>
  <si>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</si>
  <si>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</si>
  <si>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</si>
  <si>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</si>
  <si>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</si>
  <si>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</si>
  <si>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</si>
  <si>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</si>
  <si>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</si>
  <si>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</si>
  <si>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</si>
  <si>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</si>
  <si>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</si>
  <si>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</si>
  <si>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</si>
  <si>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</si>
  <si>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</si>
  <si>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</si>
  <si>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</si>
  <si>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</si>
  <si>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</si>
  <si>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</si>
  <si>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</si>
  <si>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</si>
  <si>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</si>
  <si>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</si>
  <si>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</si>
  <si>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</si>
  <si>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</si>
  <si>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</si>
  <si>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</si>
  <si>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</si>
  <si>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</si>
  <si>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</si>
  <si>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</si>
  <si>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</si>
  <si>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</si>
  <si>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</si>
  <si>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</si>
  <si>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</si>
  <si>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</si>
  <si>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</si>
  <si>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</si>
  <si>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</si>
  <si>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</si>
  <si>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</si>
  <si>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</si>
  <si>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</si>
  <si>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</si>
  <si>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</si>
  <si>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</si>
  <si>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</si>
  <si>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</si>
  <si>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</si>
  <si>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</si>
  <si>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</si>
  <si>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</si>
  <si>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</si>
  <si>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</si>
  <si>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</si>
  <si>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</si>
  <si>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</si>
  <si>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</si>
  <si>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</si>
  <si>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</si>
  <si>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</si>
  <si>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</si>
  <si>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</si>
  <si>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</si>
  <si>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</si>
  <si>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</si>
  <si>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</si>
  <si>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</si>
  <si>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</si>
  <si>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</si>
  <si>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</si>
  <si>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</si>
  <si>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</si>
  <si>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</si>
  <si>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</si>
  <si>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</si>
  <si>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</si>
  <si>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</si>
  <si>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</si>
  <si>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</si>
  <si>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</si>
  <si>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</si>
  <si>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</si>
  <si>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</si>
  <si>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</si>
  <si>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</si>
  <si>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</si>
  <si>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</si>
  <si>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</si>
  <si>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</si>
  <si>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</si>
  <si>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</si>
  <si>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>ESTADO DE CAMBIOS EN EL PATRIMONIO</t>
  </si>
  <si>
    <t>APORTES</t>
  </si>
  <si>
    <t>OTRAS</t>
  </si>
  <si>
    <t xml:space="preserve">SUPERAVIT </t>
  </si>
  <si>
    <t xml:space="preserve">CAPITAL </t>
  </si>
  <si>
    <t>ADICIONAL</t>
  </si>
  <si>
    <t>RESERVAS</t>
  </si>
  <si>
    <t xml:space="preserve">POR </t>
  </si>
  <si>
    <t>RESULTADOS</t>
  </si>
  <si>
    <t>PAGADO</t>
  </si>
  <si>
    <t>PATRIMONIALES</t>
  </si>
  <si>
    <t>REEVALUACION</t>
  </si>
  <si>
    <t>ACUMULADOS</t>
  </si>
  <si>
    <t>DEL EJERCICIO</t>
  </si>
  <si>
    <t>TRANSF. A RESULTADOS ACUMULADOS</t>
  </si>
  <si>
    <t>SUPERAVI POR REEVALUACION</t>
  </si>
  <si>
    <t>CAPITAL DONADO POR EL ESTADO DOMINICANO</t>
  </si>
  <si>
    <t>CAPITAL DONADO POR INST. INTERNACIONALES</t>
  </si>
  <si>
    <t>AJUSTES A RESULTADOS AÑO ANTERIOR</t>
  </si>
  <si>
    <t xml:space="preserve">SUPERAVIT POR REEVALUACION </t>
  </si>
  <si>
    <t xml:space="preserve">CAPITAL DONADO POR EL ESTADO DOMINICANO </t>
  </si>
  <si>
    <t xml:space="preserve">AJUSTE A  RESULTADO AÑO ANTERIOR </t>
  </si>
  <si>
    <t xml:space="preserve"> Lic. Maricela Checo </t>
  </si>
  <si>
    <t xml:space="preserve">Contralor </t>
  </si>
  <si>
    <t xml:space="preserve">SALDO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</si>
  <si>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</si>
  <si>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</si>
  <si>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</si>
  <si>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</si>
  <si>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</si>
  <si>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</si>
  <si>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</si>
  <si>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</si>
  <si>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</si>
  <si>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</si>
  <si>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</si>
  <si>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</si>
  <si>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</si>
  <si>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</si>
  <si>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</si>
  <si>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</si>
  <si>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</si>
  <si>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 xml:space="preserve">          Fernando Durán</t>
  </si>
  <si>
    <t xml:space="preserve">           Administrador General</t>
  </si>
  <si>
    <t>Al 31 DE ENERO 2023</t>
  </si>
  <si>
    <t>Al 31 DE ENERO 2023 Y 2022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</si>
  <si>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</si>
  <si>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</si>
  <si>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</si>
  <si>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</si>
  <si>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</si>
  <si>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</si>
  <si>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SALDO AL 1RO. DE ENERO DE 2023</t>
  </si>
  <si>
    <t>SALDOS AL 31 DICIEMBRE 2023</t>
  </si>
  <si>
    <t>AL 30 DE JUNIO 2024 Y 2023</t>
  </si>
  <si>
    <t xml:space="preserve">AL 31 DE JULIO 2024 </t>
  </si>
  <si>
    <t>AL 31 DE JULIO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</si>
</sst>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  <numFmt numFmtId="174" formatCode="0.00_)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u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indexed="8"/>
      <name val="Calibri"/>
      <family val="2"/>
      <scheme val="minor"/>
    </font>
    <font>
      <u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0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  <xf numFmtId="0" fontId="82" fillId="0" borderId="0">
      <alignment vertical="top"/>
    </xf>
    <xf numFmtId="0" fontId="82" fillId="0" borderId="0">
      <alignment vertical="top"/>
    </xf>
  </cellStyleXfs>
  <cellXfs count="318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1" fillId="7" borderId="0" xfId="0" applyFont="1" applyFill="1"/>
    <xf numFmtId="0" fontId="60" fillId="7" borderId="0" xfId="0" applyFont="1" applyFill="1"/>
    <xf numFmtId="0" fontId="60" fillId="0" borderId="0" xfId="0" applyFont="1"/>
    <xf numFmtId="43" fontId="61" fillId="5" borderId="0" xfId="1" applyFont="1" applyFill="1" applyAlignment="1">
      <alignment vertical="top" readingOrder="1"/>
    </xf>
    <xf numFmtId="43" fontId="62" fillId="4" borderId="0" xfId="1" applyFont="1" applyFill="1" applyAlignment="1">
      <alignment vertical="top" readingOrder="1"/>
    </xf>
    <xf numFmtId="164" fontId="63" fillId="4" borderId="0" xfId="1" applyNumberFormat="1" applyFont="1" applyFill="1" applyBorder="1" applyAlignment="1">
      <alignment vertical="top"/>
    </xf>
    <xf numFmtId="0" fontId="64" fillId="0" borderId="0" xfId="0" applyFont="1" applyAlignment="1">
      <alignment horizontal="left" vertical="center"/>
    </xf>
    <xf numFmtId="43" fontId="64" fillId="4" borderId="0" xfId="1" applyFont="1" applyFill="1" applyAlignment="1">
      <alignment vertical="top" readingOrder="1"/>
    </xf>
    <xf numFmtId="164" fontId="65" fillId="4" borderId="0" xfId="1" applyNumberFormat="1" applyFont="1" applyFill="1" applyBorder="1" applyAlignment="1">
      <alignment vertical="top"/>
    </xf>
    <xf numFmtId="164" fontId="64" fillId="4" borderId="0" xfId="1" applyNumberFormat="1" applyFont="1" applyFill="1" applyBorder="1" applyAlignment="1">
      <alignment vertical="top"/>
    </xf>
    <xf numFmtId="164" fontId="64" fillId="6" borderId="0" xfId="1" applyNumberFormat="1" applyFont="1" applyFill="1" applyBorder="1" applyAlignment="1">
      <alignment vertical="top"/>
    </xf>
    <xf numFmtId="0" fontId="66" fillId="0" borderId="0" xfId="0" applyFont="1" applyAlignment="1">
      <alignment horizontal="left" vertical="center"/>
    </xf>
    <xf numFmtId="43" fontId="64" fillId="0" borderId="0" xfId="1" applyFont="1" applyFill="1" applyBorder="1" applyAlignment="1">
      <alignment horizontal="left" vertical="top" readingOrder="1"/>
    </xf>
    <xf numFmtId="164" fontId="63" fillId="6" borderId="0" xfId="1" applyNumberFormat="1" applyFont="1" applyFill="1" applyBorder="1" applyAlignment="1">
      <alignment vertical="top"/>
    </xf>
    <xf numFmtId="164" fontId="62" fillId="4" borderId="0" xfId="1" applyNumberFormat="1" applyFont="1" applyFill="1" applyBorder="1" applyAlignment="1">
      <alignment vertical="top"/>
    </xf>
    <xf numFmtId="0" fontId="61" fillId="2" borderId="0" xfId="0" applyFont="1" applyFill="1" applyAlignment="1">
      <alignment vertical="top"/>
    </xf>
    <xf numFmtId="164" fontId="61" fillId="4" borderId="0" xfId="1" applyNumberFormat="1" applyFont="1" applyFill="1" applyBorder="1" applyAlignment="1">
      <alignment vertical="top"/>
    </xf>
    <xf numFmtId="0" fontId="60" fillId="11" borderId="0" xfId="0" applyFont="1" applyFill="1" applyAlignment="1">
      <alignment vertical="top"/>
    </xf>
    <xf numFmtId="43" fontId="61" fillId="10" borderId="0" xfId="1" applyFont="1" applyFill="1" applyAlignment="1">
      <alignment vertical="top" wrapText="1" readingOrder="1"/>
    </xf>
    <xf numFmtId="164" fontId="64" fillId="4" borderId="0" xfId="1" applyNumberFormat="1" applyFont="1" applyFill="1" applyAlignment="1">
      <alignment vertical="top"/>
    </xf>
    <xf numFmtId="164" fontId="65" fillId="4" borderId="0" xfId="1" applyNumberFormat="1" applyFont="1" applyFill="1" applyAlignment="1">
      <alignment vertical="top"/>
    </xf>
    <xf numFmtId="164" fontId="65" fillId="6" borderId="0" xfId="1" applyNumberFormat="1" applyFont="1" applyFill="1" applyBorder="1" applyAlignment="1">
      <alignment vertical="top"/>
    </xf>
    <xf numFmtId="164" fontId="60" fillId="4" borderId="0" xfId="1" applyNumberFormat="1" applyFont="1" applyFill="1" applyAlignment="1">
      <alignment vertical="top"/>
    </xf>
    <xf numFmtId="0" fontId="60" fillId="2" borderId="0" xfId="0" applyFont="1" applyFill="1" applyAlignment="1">
      <alignment vertical="top"/>
    </xf>
    <xf numFmtId="43" fontId="60" fillId="4" borderId="0" xfId="1" applyFont="1" applyFill="1" applyAlignment="1">
      <alignment vertical="top" wrapText="1" readingOrder="1"/>
    </xf>
    <xf numFmtId="164" fontId="61" fillId="4" borderId="0" xfId="1" applyNumberFormat="1" applyFont="1" applyFill="1" applyAlignment="1">
      <alignment vertical="top"/>
    </xf>
    <xf numFmtId="43" fontId="61" fillId="10" borderId="0" xfId="1" applyFont="1" applyFill="1" applyAlignment="1">
      <alignment vertical="top" readingOrder="1"/>
    </xf>
    <xf numFmtId="0" fontId="60" fillId="11" borderId="0" xfId="0" applyFont="1" applyFill="1" applyAlignment="1">
      <alignment vertical="top" wrapText="1"/>
    </xf>
    <xf numFmtId="43" fontId="64" fillId="7" borderId="0" xfId="1" applyFont="1" applyFill="1" applyAlignment="1">
      <alignment vertical="top" readingOrder="1"/>
    </xf>
    <xf numFmtId="164" fontId="64" fillId="7" borderId="0" xfId="1" applyNumberFormat="1" applyFont="1" applyFill="1" applyBorder="1" applyAlignment="1">
      <alignment vertical="top"/>
    </xf>
    <xf numFmtId="164" fontId="65" fillId="7" borderId="0" xfId="1" applyNumberFormat="1" applyFont="1" applyFill="1" applyBorder="1" applyAlignment="1">
      <alignment vertical="top"/>
    </xf>
    <xf numFmtId="164" fontId="64" fillId="7" borderId="0" xfId="1" applyNumberFormat="1" applyFont="1" applyFill="1" applyAlignment="1">
      <alignment vertical="top"/>
    </xf>
    <xf numFmtId="164" fontId="67" fillId="4" borderId="0" xfId="1" applyNumberFormat="1" applyFont="1" applyFill="1" applyBorder="1" applyAlignment="1">
      <alignment vertical="top"/>
    </xf>
    <xf numFmtId="43" fontId="62" fillId="4" borderId="0" xfId="1" applyFont="1" applyFill="1" applyAlignment="1">
      <alignment vertical="top" wrapText="1" readingOrder="1"/>
    </xf>
    <xf numFmtId="43" fontId="61" fillId="4" borderId="0" xfId="1" applyFont="1" applyFill="1" applyBorder="1" applyAlignment="1">
      <alignment vertical="top" wrapText="1" readingOrder="1"/>
    </xf>
    <xf numFmtId="171" fontId="65" fillId="6" borderId="0" xfId="1" applyNumberFormat="1" applyFont="1" applyFill="1" applyBorder="1" applyAlignment="1">
      <alignment vertical="top"/>
    </xf>
    <xf numFmtId="171" fontId="64" fillId="6" borderId="0" xfId="1" applyNumberFormat="1" applyFont="1" applyFill="1" applyBorder="1" applyAlignment="1">
      <alignment vertical="top"/>
    </xf>
    <xf numFmtId="171" fontId="64" fillId="7" borderId="0" xfId="1" applyNumberFormat="1" applyFont="1" applyFill="1" applyBorder="1" applyAlignment="1">
      <alignment vertical="top"/>
    </xf>
    <xf numFmtId="171" fontId="65" fillId="7" borderId="0" xfId="1" applyNumberFormat="1" applyFont="1" applyFill="1" applyBorder="1" applyAlignment="1">
      <alignment vertical="top"/>
    </xf>
    <xf numFmtId="43" fontId="60" fillId="0" borderId="0" xfId="1" applyFont="1"/>
    <xf numFmtId="43" fontId="60" fillId="0" borderId="0" xfId="1" applyFont="1" applyFill="1"/>
    <xf numFmtId="43" fontId="64" fillId="0" borderId="0" xfId="1" applyFont="1" applyFill="1" applyAlignment="1">
      <alignment vertical="top"/>
    </xf>
    <xf numFmtId="0" fontId="60" fillId="0" borderId="0" xfId="0" applyFont="1" applyAlignment="1">
      <alignment horizontal="left"/>
    </xf>
    <xf numFmtId="43" fontId="58" fillId="0" borderId="0" xfId="1" applyFont="1"/>
    <xf numFmtId="43" fontId="58" fillId="0" borderId="0" xfId="0" applyNumberFormat="1" applyFont="1"/>
    <xf numFmtId="43" fontId="58" fillId="0" borderId="0" xfId="1" applyFont="1" applyAlignment="1">
      <alignment horizontal="center"/>
    </xf>
    <xf numFmtId="0" fontId="48" fillId="0" borderId="0" xfId="0" applyFont="1" applyAlignment="1">
      <alignment horizontal="left"/>
    </xf>
    <xf numFmtId="166" fontId="55" fillId="7" borderId="0" xfId="14" applyFont="1" applyFill="1"/>
    <xf numFmtId="39" fontId="55" fillId="7" borderId="0" xfId="14" applyNumberFormat="1" applyFont="1" applyFill="1"/>
    <xf numFmtId="166" fontId="53" fillId="7" borderId="0" xfId="14" applyFont="1" applyFill="1"/>
    <xf numFmtId="37" fontId="53" fillId="0" borderId="0" xfId="14" applyNumberFormat="1" applyFont="1"/>
    <xf numFmtId="166" fontId="53" fillId="0" borderId="0" xfId="14" applyFont="1"/>
    <xf numFmtId="166" fontId="53" fillId="7" borderId="0" xfId="14" applyFont="1" applyFill="1" applyAlignment="1">
      <alignment horizontal="centerContinuous"/>
    </xf>
    <xf numFmtId="166" fontId="54" fillId="7" borderId="0" xfId="14" applyFont="1" applyFill="1" applyAlignment="1">
      <alignment horizontal="center"/>
    </xf>
    <xf numFmtId="166" fontId="54" fillId="7" borderId="0" xfId="14" applyFont="1" applyFill="1" applyAlignment="1">
      <alignment horizontal="left"/>
    </xf>
    <xf numFmtId="166" fontId="54" fillId="9" borderId="0" xfId="14" applyFont="1" applyFill="1" applyAlignment="1">
      <alignment horizontal="left"/>
    </xf>
    <xf numFmtId="166" fontId="54" fillId="9" borderId="0" xfId="14" applyFont="1" applyFill="1" applyAlignment="1">
      <alignment horizontal="center"/>
    </xf>
    <xf numFmtId="166" fontId="54" fillId="9" borderId="0" xfId="14" applyFont="1" applyFill="1"/>
    <xf numFmtId="39" fontId="54" fillId="9" borderId="0" xfId="14" applyNumberFormat="1" applyFont="1" applyFill="1" applyAlignment="1">
      <alignment horizontal="center"/>
    </xf>
    <xf numFmtId="39" fontId="55" fillId="7" borderId="0" xfId="14" applyNumberFormat="1" applyFont="1" applyFill="1" applyAlignment="1">
      <alignment horizontal="left"/>
    </xf>
    <xf numFmtId="37" fontId="55" fillId="7" borderId="0" xfId="14" applyNumberFormat="1" applyFont="1" applyFill="1" applyAlignment="1">
      <alignment horizontal="left"/>
    </xf>
    <xf numFmtId="37" fontId="55" fillId="3" borderId="0" xfId="14" applyNumberFormat="1" applyFont="1" applyFill="1"/>
    <xf numFmtId="37" fontId="55" fillId="0" borderId="0" xfId="14" applyNumberFormat="1" applyFont="1"/>
    <xf numFmtId="37" fontId="55" fillId="7" borderId="0" xfId="14" applyNumberFormat="1" applyFont="1" applyFill="1"/>
    <xf numFmtId="166" fontId="55" fillId="7" borderId="0" xfId="14" applyFont="1" applyFill="1" applyAlignment="1">
      <alignment horizontal="left"/>
    </xf>
    <xf numFmtId="0" fontId="55" fillId="7" borderId="0" xfId="15" applyNumberFormat="1" applyFont="1" applyFill="1"/>
    <xf numFmtId="39" fontId="53" fillId="0" borderId="0" xfId="14" applyNumberFormat="1" applyFont="1"/>
    <xf numFmtId="37" fontId="55" fillId="7" borderId="14" xfId="14" applyNumberFormat="1" applyFont="1" applyFill="1" applyBorder="1"/>
    <xf numFmtId="37" fontId="69" fillId="7" borderId="0" xfId="14" applyNumberFormat="1" applyFont="1" applyFill="1"/>
    <xf numFmtId="37" fontId="70" fillId="7" borderId="0" xfId="14" applyNumberFormat="1" applyFont="1" applyFill="1"/>
    <xf numFmtId="37" fontId="68" fillId="7" borderId="0" xfId="14" applyNumberFormat="1" applyFont="1" applyFill="1"/>
    <xf numFmtId="43" fontId="53" fillId="7" borderId="0" xfId="15" applyFont="1" applyFill="1"/>
    <xf numFmtId="43" fontId="52" fillId="7" borderId="0" xfId="15" applyFont="1" applyFill="1"/>
    <xf numFmtId="165" fontId="55" fillId="7" borderId="0" xfId="15" applyNumberFormat="1" applyFont="1" applyFill="1"/>
    <xf numFmtId="165" fontId="50" fillId="7" borderId="0" xfId="15" applyNumberFormat="1" applyFont="1" applyFill="1"/>
    <xf numFmtId="165" fontId="55" fillId="7" borderId="0" xfId="15" applyNumberFormat="1" applyFont="1" applyFill="1" applyBorder="1"/>
    <xf numFmtId="37" fontId="56" fillId="7" borderId="1" xfId="14" applyNumberFormat="1" applyFont="1" applyFill="1" applyBorder="1"/>
    <xf numFmtId="37" fontId="54" fillId="7" borderId="1" xfId="14" applyNumberFormat="1" applyFont="1" applyFill="1" applyBorder="1"/>
    <xf numFmtId="166" fontId="52" fillId="7" borderId="0" xfId="14" applyFont="1" applyFill="1" applyAlignment="1">
      <alignment horizontal="left"/>
    </xf>
    <xf numFmtId="39" fontId="49" fillId="7" borderId="0" xfId="14" applyNumberFormat="1" applyFont="1" applyFill="1"/>
    <xf numFmtId="37" fontId="49" fillId="7" borderId="0" xfId="14" applyNumberFormat="1" applyFont="1" applyFill="1"/>
    <xf numFmtId="37" fontId="52" fillId="7" borderId="0" xfId="14" applyNumberFormat="1" applyFont="1" applyFill="1"/>
    <xf numFmtId="37" fontId="53" fillId="7" borderId="0" xfId="14" applyNumberFormat="1" applyFont="1" applyFill="1"/>
    <xf numFmtId="37" fontId="49" fillId="7" borderId="0" xfId="14" applyNumberFormat="1" applyFont="1" applyFill="1" applyAlignment="1">
      <alignment horizontal="center"/>
    </xf>
    <xf numFmtId="37" fontId="52" fillId="7" borderId="0" xfId="14" applyNumberFormat="1" applyFont="1" applyFill="1" applyAlignment="1">
      <alignment horizontal="center"/>
    </xf>
    <xf numFmtId="39" fontId="72" fillId="7" borderId="0" xfId="14" applyNumberFormat="1" applyFont="1" applyFill="1"/>
    <xf numFmtId="39" fontId="53" fillId="7" borderId="0" xfId="14" applyNumberFormat="1" applyFont="1" applyFill="1"/>
    <xf numFmtId="37" fontId="53" fillId="7" borderId="0" xfId="14" applyNumberFormat="1" applyFont="1" applyFill="1" applyAlignment="1">
      <alignment horizontal="left"/>
    </xf>
    <xf numFmtId="165" fontId="53" fillId="7" borderId="0" xfId="15" applyNumberFormat="1" applyFont="1" applyFill="1"/>
    <xf numFmtId="166" fontId="52" fillId="7" borderId="0" xfId="14" applyFont="1" applyFill="1" applyAlignment="1">
      <alignment horizontal="left" textRotation="180"/>
    </xf>
    <xf numFmtId="166" fontId="53" fillId="7" borderId="0" xfId="14" applyFont="1" applyFill="1" applyAlignment="1">
      <alignment horizontal="left"/>
    </xf>
    <xf numFmtId="166" fontId="52" fillId="7" borderId="0" xfId="14" applyFont="1" applyFill="1" applyAlignment="1">
      <alignment textRotation="180"/>
    </xf>
    <xf numFmtId="37" fontId="52" fillId="7" borderId="0" xfId="14" applyNumberFormat="1" applyFont="1" applyFill="1" applyAlignment="1">
      <alignment textRotation="180"/>
    </xf>
    <xf numFmtId="1" fontId="53" fillId="7" borderId="0" xfId="14" applyNumberFormat="1" applyFont="1" applyFill="1" applyAlignment="1">
      <alignment horizontal="right" textRotation="180"/>
    </xf>
    <xf numFmtId="166" fontId="52" fillId="7" borderId="0" xfId="14" applyFont="1" applyFill="1" applyAlignment="1">
      <alignment horizontal="left" textRotation="255"/>
    </xf>
    <xf numFmtId="166" fontId="53" fillId="3" borderId="0" xfId="14" applyFont="1" applyFill="1"/>
    <xf numFmtId="43" fontId="53" fillId="3" borderId="0" xfId="15" applyFont="1" applyFill="1"/>
    <xf numFmtId="37" fontId="53" fillId="3" borderId="0" xfId="14" applyNumberFormat="1" applyFont="1" applyFill="1"/>
    <xf numFmtId="39" fontId="53" fillId="3" borderId="0" xfId="14" applyNumberFormat="1" applyFont="1" applyFill="1"/>
    <xf numFmtId="166" fontId="52" fillId="3" borderId="0" xfId="14" applyFont="1" applyFill="1"/>
    <xf numFmtId="43" fontId="53" fillId="0" borderId="0" xfId="15" applyFont="1" applyProtection="1"/>
    <xf numFmtId="166" fontId="57" fillId="3" borderId="0" xfId="14" applyFont="1" applyFill="1" applyAlignment="1">
      <alignment horizontal="left"/>
    </xf>
    <xf numFmtId="174" fontId="53" fillId="0" borderId="0" xfId="14" applyNumberFormat="1" applyFont="1"/>
    <xf numFmtId="0" fontId="76" fillId="0" borderId="0" xfId="0" applyFont="1"/>
    <xf numFmtId="0" fontId="77" fillId="0" borderId="0" xfId="0" applyFont="1"/>
    <xf numFmtId="0" fontId="77" fillId="0" borderId="11" xfId="0" applyFont="1" applyBorder="1"/>
    <xf numFmtId="0" fontId="78" fillId="0" borderId="0" xfId="0" applyFont="1"/>
    <xf numFmtId="0" fontId="79" fillId="0" borderId="0" xfId="0" applyFont="1"/>
    <xf numFmtId="0" fontId="80" fillId="0" borderId="0" xfId="0" applyFont="1"/>
    <xf numFmtId="0" fontId="0" fillId="0" borderId="15" xfId="0" applyBorder="1" applyAlignment="1">
      <alignment vertical="center"/>
    </xf>
    <xf numFmtId="0" fontId="58" fillId="0" borderId="16" xfId="0" applyFont="1" applyBorder="1" applyAlignment="1">
      <alignment horizontal="center" vertical="center"/>
    </xf>
    <xf numFmtId="0" fontId="77" fillId="0" borderId="15" xfId="0" applyFont="1" applyBorder="1" applyAlignment="1">
      <alignment horizontal="left" vertical="center"/>
    </xf>
    <xf numFmtId="0" fontId="77" fillId="0" borderId="9" xfId="0" applyFont="1" applyBorder="1" applyAlignment="1">
      <alignment horizontal="left" vertical="center"/>
    </xf>
    <xf numFmtId="0" fontId="77" fillId="0" borderId="4" xfId="0" applyFont="1" applyBorder="1" applyAlignment="1">
      <alignment horizontal="left" vertical="center"/>
    </xf>
    <xf numFmtId="16" fontId="78" fillId="0" borderId="0" xfId="0" applyNumberFormat="1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79" fillId="0" borderId="0" xfId="0" applyFont="1" applyAlignment="1">
      <alignment horizontal="left" vertical="center"/>
    </xf>
    <xf numFmtId="0" fontId="80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9" fillId="14" borderId="0" xfId="0" applyFont="1" applyFill="1" applyAlignment="1">
      <alignment horizontal="left"/>
    </xf>
    <xf numFmtId="0" fontId="73" fillId="0" borderId="16" xfId="0" applyFont="1" applyBorder="1"/>
    <xf numFmtId="0" fontId="73" fillId="0" borderId="10" xfId="0" applyFont="1" applyBorder="1"/>
    <xf numFmtId="0" fontId="73" fillId="0" borderId="5" xfId="0" applyFont="1" applyBorder="1"/>
    <xf numFmtId="0" fontId="73" fillId="0" borderId="0" xfId="0" applyFont="1"/>
    <xf numFmtId="0" fontId="80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0" borderId="11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7" fillId="0" borderId="8" xfId="0" applyFont="1" applyBorder="1" applyAlignment="1">
      <alignment horizontal="center" vertical="center"/>
    </xf>
    <xf numFmtId="43" fontId="49" fillId="7" borderId="0" xfId="1" applyFont="1" applyFill="1"/>
    <xf numFmtId="166" fontId="54" fillId="13" borderId="0" xfId="14" applyFont="1" applyFill="1" applyAlignment="1">
      <alignment horizontal="left"/>
    </xf>
    <xf numFmtId="166" fontId="54" fillId="13" borderId="0" xfId="14" applyFont="1" applyFill="1" applyAlignment="1">
      <alignment horizontal="center"/>
    </xf>
    <xf numFmtId="166" fontId="55" fillId="13" borderId="0" xfId="14" applyFont="1" applyFill="1"/>
    <xf numFmtId="16" fontId="81" fillId="0" borderId="0" xfId="0" applyNumberFormat="1" applyFont="1" applyAlignment="1">
      <alignment horizontal="left" vertical="center"/>
    </xf>
    <xf numFmtId="0" fontId="81" fillId="0" borderId="0" xfId="0" applyFont="1" applyAlignment="1">
      <alignment horizontal="center" vertical="center"/>
    </xf>
    <xf numFmtId="0" fontId="81" fillId="0" borderId="0" xfId="0" applyFont="1" applyAlignment="1">
      <alignment horizontal="left" vertical="center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166" fontId="54" fillId="3" borderId="0" xfId="14" applyFont="1" applyFill="1" applyAlignment="1">
      <alignment horizontal="center"/>
    </xf>
    <xf numFmtId="166" fontId="54" fillId="0" borderId="0" xfId="14" applyFont="1" applyAlignment="1">
      <alignment horizontal="center"/>
    </xf>
    <xf numFmtId="39" fontId="55" fillId="7" borderId="0" xfId="14" applyNumberFormat="1" applyFont="1" applyFill="1" applyAlignment="1">
      <alignment horizontal="center"/>
    </xf>
    <xf numFmtId="39" fontId="71" fillId="7" borderId="0" xfId="14" applyNumberFormat="1" applyFont="1" applyFill="1" applyAlignment="1">
      <alignment horizontal="center"/>
    </xf>
    <xf numFmtId="166" fontId="61" fillId="3" borderId="0" xfId="0" applyNumberFormat="1" applyFont="1" applyFill="1" applyAlignment="1">
      <alignment horizontal="center"/>
    </xf>
    <xf numFmtId="43" fontId="61" fillId="5" borderId="0" xfId="1" applyFont="1" applyFill="1" applyAlignment="1">
      <alignment horizontal="center" vertical="top" readingOrder="1"/>
    </xf>
    <xf numFmtId="43" fontId="61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5" fillId="0" borderId="9" xfId="0" applyFont="1" applyBorder="1" applyAlignment="1">
      <alignment horizontal="center" vertical="center"/>
    </xf>
    <xf numFmtId="0" fontId="75" fillId="0" borderId="10" xfId="0" applyFont="1" applyBorder="1" applyAlignment="1">
      <alignment horizontal="center" vertical="center"/>
    </xf>
    <xf numFmtId="0" fontId="75" fillId="0" borderId="4" xfId="0" applyFont="1" applyBorder="1" applyAlignment="1">
      <alignment horizontal="center" vertical="center"/>
    </xf>
    <xf numFmtId="0" fontId="75" fillId="0" borderId="5" xfId="0" applyFont="1" applyBorder="1" applyAlignment="1">
      <alignment horizontal="center" vertical="center"/>
    </xf>
  </cellXfs>
  <cellStyles count="19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illares 6" xfId="18" xr:uid="{E328D861-16ED-4634-948D-7A9852B2F1C2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Normal 6" xfId="17" xr:uid="{195A61CA-F83F-49EA-9E72-4A0B979AE593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180974</xdr:rowOff>
    </xdr:from>
    <xdr:to>
      <xdr:col>0</xdr:col>
      <xdr:colOff>1647825</xdr:colOff>
      <xdr:row>6</xdr:row>
      <xdr:rowOff>77275</xdr:rowOff>
    </xdr:to>
    <xdr:pic>
      <xdr:nvPicPr>
        <xdr:cNvPr id="2" name="Imagen 29" descr="EDITABLE BANCO AGRICOLA_Mesa de trabajo 1">
          <a:extLst>
            <a:ext uri="{FF2B5EF4-FFF2-40B4-BE49-F238E27FC236}">
              <a16:creationId xmlns:a16="http://schemas.microsoft.com/office/drawing/2014/main" id="{1D843D89-A746-43AD-99BE-DFC4364D7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19124"/>
          <a:ext cx="1543050" cy="772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.delrosario\Desktop\ESTADOS%20FINANCIEROS%202024\01%20ENERO%202024\ESTADOS%20FINANCIEROS\BALANZA%2031%20ENERO%202024.xls" TargetMode="External"/><Relationship Id="rId1" Type="http://schemas.openxmlformats.org/officeDocument/2006/relationships/externalLinkPath" Target="/Users/t.delrosario/Desktop/ESTADOS%20FINANCIEROS%202024/01%20ENERO%202024/ESTADOS%20FINANCIEROS/BALANZA%2031%20ENERO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853">
          <cell r="D853">
            <v>878153626.38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301"/>
      <c r="B1" s="301"/>
      <c r="C1" s="301"/>
      <c r="D1" s="301"/>
    </row>
    <row r="2" spans="1:4" x14ac:dyDescent="0.25">
      <c r="A2" s="11"/>
      <c r="B2" s="300" t="s">
        <v>0</v>
      </c>
      <c r="C2" s="300"/>
      <c r="D2" s="300"/>
    </row>
    <row r="3" spans="1:4" x14ac:dyDescent="0.25">
      <c r="A3" s="11"/>
      <c r="B3" s="300" t="s">
        <v>1</v>
      </c>
      <c r="C3" s="300"/>
      <c r="D3" s="300"/>
    </row>
    <row r="4" spans="1:4" x14ac:dyDescent="0.25">
      <c r="A4" s="11"/>
      <c r="B4" s="299" t="str">
        <f>FECHA!B6</f>
        <v>Al 31 DE ENERO 2023 Y 2022</v>
      </c>
      <c r="C4" s="299"/>
      <c r="D4" s="299"/>
    </row>
    <row r="5" spans="1:4" x14ac:dyDescent="0.25">
      <c r="A5" s="11"/>
      <c r="B5" s="300" t="s">
        <v>2</v>
      </c>
      <c r="C5" s="300"/>
      <c r="D5" s="300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300" t="s">
        <v>0</v>
      </c>
      <c r="C61" s="300"/>
      <c r="D61" s="300"/>
    </row>
    <row r="62" spans="1:4" x14ac:dyDescent="0.25">
      <c r="A62" s="11"/>
      <c r="B62" s="300" t="s">
        <v>1</v>
      </c>
      <c r="C62" s="300"/>
      <c r="D62" s="300"/>
    </row>
    <row r="63" spans="1:4" x14ac:dyDescent="0.25">
      <c r="A63" s="11"/>
      <c r="B63" s="299" t="str">
        <f>B4</f>
        <v>Al 31 DE ENERO 2023 Y 2022</v>
      </c>
      <c r="C63" s="299"/>
      <c r="D63" s="299"/>
    </row>
    <row r="64" spans="1:4" x14ac:dyDescent="0.25">
      <c r="A64" s="11"/>
      <c r="B64" s="300" t="s">
        <v>2</v>
      </c>
      <c r="C64" s="300"/>
      <c r="D64" s="300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300" t="s">
        <v>0</v>
      </c>
      <c r="C109" s="300"/>
      <c r="D109" s="300"/>
    </row>
    <row r="110" spans="1:4" x14ac:dyDescent="0.25">
      <c r="A110" s="11"/>
      <c r="B110" s="300" t="s">
        <v>1</v>
      </c>
      <c r="C110" s="300"/>
      <c r="D110" s="300"/>
    </row>
    <row r="111" spans="1:4" x14ac:dyDescent="0.25">
      <c r="A111" s="11"/>
      <c r="B111" s="299" t="str">
        <f>B4</f>
        <v>Al 31 DE ENERO 2023 Y 2022</v>
      </c>
      <c r="C111" s="299"/>
      <c r="D111" s="299"/>
    </row>
    <row r="112" spans="1:4" x14ac:dyDescent="0.25">
      <c r="A112" s="11"/>
      <c r="B112" s="300" t="s">
        <v>2</v>
      </c>
      <c r="C112" s="300"/>
      <c r="D112" s="300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300" t="s">
        <v>0</v>
      </c>
      <c r="C162" s="300"/>
      <c r="D162" s="300"/>
    </row>
    <row r="163" spans="1:4" x14ac:dyDescent="0.25">
      <c r="A163" s="11"/>
      <c r="B163" s="300" t="s">
        <v>1</v>
      </c>
      <c r="C163" s="300"/>
      <c r="D163" s="300"/>
    </row>
    <row r="164" spans="1:4" x14ac:dyDescent="0.25">
      <c r="A164" s="11"/>
      <c r="B164" s="299" t="str">
        <f>B4</f>
        <v>Al 31 DE ENERO 2023 Y 2022</v>
      </c>
      <c r="C164" s="299"/>
      <c r="D164" s="299"/>
    </row>
    <row r="165" spans="1:4" x14ac:dyDescent="0.25">
      <c r="A165" s="11"/>
      <c r="B165" s="300" t="s">
        <v>2</v>
      </c>
      <c r="C165" s="300"/>
      <c r="D165" s="300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300" t="s">
        <v>0</v>
      </c>
      <c r="C222" s="300"/>
      <c r="D222" s="300"/>
    </row>
    <row r="223" spans="1:4" x14ac:dyDescent="0.25">
      <c r="A223" s="11"/>
      <c r="B223" s="300" t="s">
        <v>1</v>
      </c>
      <c r="C223" s="300"/>
      <c r="D223" s="300"/>
    </row>
    <row r="224" spans="1:4" x14ac:dyDescent="0.25">
      <c r="A224" s="11"/>
      <c r="B224" s="299" t="str">
        <f>B4</f>
        <v>Al 31 DE ENERO 2023 Y 2022</v>
      </c>
      <c r="C224" s="299"/>
      <c r="D224" s="299"/>
    </row>
    <row r="225" spans="1:4" x14ac:dyDescent="0.25">
      <c r="A225" s="11"/>
      <c r="B225" s="300" t="s">
        <v>2</v>
      </c>
      <c r="C225" s="300"/>
      <c r="D225" s="300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2">
    <tabColor theme="7"/>
  </sheetPr>
  <dimension ref="A1:K207"/>
  <sheetViews>
    <sheetView tabSelected="1" zoomScaleNormal="100" workbookViewId="0">
      <selection activeCell="K18" sqref="K18"/>
    </sheetView>
  </sheetViews>
  <sheetFormatPr baseColWidth="10" defaultColWidth="11" defaultRowHeight="15.75" x14ac:dyDescent="0.25"/>
  <cols>
    <col min="1" max="1" width="50.5703125" style="210" bestFit="1" customWidth="1"/>
    <col min="2" max="2" width="21.85546875" style="210" bestFit="1" customWidth="1"/>
    <col min="3" max="3" width="23" style="210" bestFit="1" customWidth="1"/>
    <col min="4" max="4" width="19" style="210" bestFit="1" customWidth="1"/>
    <col min="5" max="5" width="17.28515625" style="210" hidden="1" customWidth="1"/>
    <col min="6" max="6" width="21.85546875" style="210" bestFit="1" customWidth="1"/>
    <col min="7" max="7" width="20.140625" style="210" bestFit="1" customWidth="1"/>
    <col min="8" max="8" width="23.42578125" style="210" bestFit="1" customWidth="1"/>
    <col min="9" max="9" width="22.85546875" style="210" bestFit="1" customWidth="1"/>
    <col min="10" max="10" width="18.28515625" style="210" customWidth="1"/>
    <col min="11" max="11" width="19" style="210" customWidth="1"/>
    <col min="12" max="16384" width="11" style="210"/>
  </cols>
  <sheetData>
    <row r="1" spans="1:11" ht="17.25" x14ac:dyDescent="0.3">
      <c r="A1" s="206"/>
      <c r="B1" s="206"/>
      <c r="C1" s="206"/>
      <c r="D1" s="206"/>
      <c r="E1" s="206"/>
      <c r="F1" s="207"/>
      <c r="G1" s="206"/>
      <c r="H1" s="206"/>
      <c r="I1" s="208"/>
      <c r="J1" s="209"/>
    </row>
    <row r="2" spans="1:11" ht="17.25" x14ac:dyDescent="0.3">
      <c r="A2" s="302" t="s">
        <v>0</v>
      </c>
      <c r="B2" s="302"/>
      <c r="C2" s="302"/>
      <c r="D2" s="302"/>
      <c r="E2" s="302"/>
      <c r="F2" s="302"/>
      <c r="G2" s="302"/>
      <c r="H2" s="302"/>
      <c r="I2" s="159"/>
      <c r="J2" s="209"/>
    </row>
    <row r="3" spans="1:11" ht="17.25" x14ac:dyDescent="0.3">
      <c r="A3" s="302" t="s">
        <v>533</v>
      </c>
      <c r="B3" s="302"/>
      <c r="C3" s="302"/>
      <c r="D3" s="302"/>
      <c r="E3" s="302"/>
      <c r="F3" s="302"/>
      <c r="G3" s="302"/>
      <c r="H3" s="302"/>
      <c r="I3" s="211"/>
      <c r="J3" s="209"/>
    </row>
    <row r="4" spans="1:11" ht="17.25" x14ac:dyDescent="0.3">
      <c r="A4" s="303" t="str">
        <f>+FECHAS!B5</f>
        <v>AL 31 DE JULIO 2024 Y 2023</v>
      </c>
      <c r="B4" s="303"/>
      <c r="C4" s="303"/>
      <c r="D4" s="303"/>
      <c r="E4" s="303"/>
      <c r="F4" s="303"/>
      <c r="G4" s="303"/>
      <c r="H4" s="303"/>
      <c r="I4" s="211"/>
      <c r="J4" s="209"/>
    </row>
    <row r="5" spans="1:11" ht="17.25" x14ac:dyDescent="0.3">
      <c r="A5" s="302" t="s">
        <v>58</v>
      </c>
      <c r="B5" s="302"/>
      <c r="C5" s="302"/>
      <c r="D5" s="302"/>
      <c r="E5" s="302"/>
      <c r="F5" s="302"/>
      <c r="G5" s="302"/>
      <c r="H5" s="302"/>
      <c r="I5" s="211"/>
      <c r="J5" s="209"/>
    </row>
    <row r="6" spans="1:11" ht="17.25" x14ac:dyDescent="0.3">
      <c r="A6" s="206"/>
      <c r="B6" s="206"/>
      <c r="C6" s="206"/>
      <c r="D6" s="212"/>
      <c r="E6" s="212"/>
      <c r="F6" s="206"/>
      <c r="G6" s="206"/>
      <c r="H6" s="206"/>
      <c r="I6" s="208"/>
      <c r="J6" s="209"/>
    </row>
    <row r="7" spans="1:11" ht="17.25" x14ac:dyDescent="0.3">
      <c r="A7" s="293"/>
      <c r="B7" s="293" t="s">
        <v>18</v>
      </c>
      <c r="C7" s="215" t="s">
        <v>534</v>
      </c>
      <c r="D7" s="215" t="s">
        <v>535</v>
      </c>
      <c r="E7" s="215" t="s">
        <v>536</v>
      </c>
      <c r="F7" s="216"/>
      <c r="G7" s="216"/>
      <c r="H7" s="214" t="s">
        <v>18</v>
      </c>
      <c r="I7" s="208"/>
      <c r="J7" s="209"/>
    </row>
    <row r="8" spans="1:11" ht="17.25" x14ac:dyDescent="0.3">
      <c r="A8" s="295"/>
      <c r="B8" s="294" t="s">
        <v>537</v>
      </c>
      <c r="C8" s="215" t="s">
        <v>538</v>
      </c>
      <c r="D8" s="215" t="s">
        <v>539</v>
      </c>
      <c r="E8" s="215" t="s">
        <v>540</v>
      </c>
      <c r="F8" s="215" t="s">
        <v>541</v>
      </c>
      <c r="G8" s="215" t="s">
        <v>541</v>
      </c>
      <c r="H8" s="215" t="s">
        <v>66</v>
      </c>
      <c r="I8" s="208"/>
      <c r="J8" s="209"/>
    </row>
    <row r="9" spans="1:11" ht="17.25" x14ac:dyDescent="0.3">
      <c r="A9" s="295"/>
      <c r="B9" s="294" t="s">
        <v>542</v>
      </c>
      <c r="C9" s="215" t="s">
        <v>542</v>
      </c>
      <c r="D9" s="215" t="s">
        <v>543</v>
      </c>
      <c r="E9" s="215" t="s">
        <v>544</v>
      </c>
      <c r="F9" s="217" t="s">
        <v>545</v>
      </c>
      <c r="G9" s="217" t="s">
        <v>546</v>
      </c>
      <c r="H9" s="215" t="s">
        <v>19</v>
      </c>
      <c r="I9" s="208"/>
      <c r="J9" s="209"/>
    </row>
    <row r="10" spans="1:11" ht="17.25" x14ac:dyDescent="0.3">
      <c r="A10" s="206"/>
      <c r="B10" s="218" t="s">
        <v>18</v>
      </c>
      <c r="C10" s="218"/>
      <c r="D10" s="218" t="s">
        <v>18</v>
      </c>
      <c r="E10" s="218"/>
      <c r="F10" s="218" t="s">
        <v>18</v>
      </c>
      <c r="G10" s="219" t="s">
        <v>18</v>
      </c>
      <c r="H10" s="218" t="s">
        <v>18</v>
      </c>
      <c r="I10" s="208"/>
      <c r="J10" s="209"/>
    </row>
    <row r="11" spans="1:11" ht="17.25" x14ac:dyDescent="0.3">
      <c r="A11" s="213" t="s">
        <v>585</v>
      </c>
      <c r="B11" s="220">
        <v>7531578741.0900002</v>
      </c>
      <c r="C11" s="221">
        <v>7025050741.0599995</v>
      </c>
      <c r="D11" s="222">
        <v>135073145.84999999</v>
      </c>
      <c r="E11" s="222">
        <v>0</v>
      </c>
      <c r="F11" s="222">
        <v>314090566.90000021</v>
      </c>
      <c r="G11" s="222">
        <v>509633383.66000021</v>
      </c>
      <c r="H11" s="222">
        <v>15515426578.560001</v>
      </c>
      <c r="I11" s="208"/>
      <c r="J11" s="209"/>
    </row>
    <row r="12" spans="1:11" ht="17.25" x14ac:dyDescent="0.3">
      <c r="A12" s="223" t="s">
        <v>547</v>
      </c>
      <c r="B12" s="220">
        <v>0</v>
      </c>
      <c r="C12" s="222">
        <v>0</v>
      </c>
      <c r="D12" s="222">
        <v>0</v>
      </c>
      <c r="E12" s="222">
        <v>0</v>
      </c>
      <c r="F12" s="222"/>
      <c r="G12" s="222">
        <v>-509633383.66000003</v>
      </c>
      <c r="H12" s="222">
        <f t="shared" ref="H12:H17" si="0">SUM(B12:G12)</f>
        <v>-509633383.66000003</v>
      </c>
      <c r="I12" s="208"/>
      <c r="J12" s="209"/>
    </row>
    <row r="13" spans="1:11" ht="17.25" x14ac:dyDescent="0.3">
      <c r="A13" s="223" t="s">
        <v>548</v>
      </c>
      <c r="B13" s="220">
        <v>0</v>
      </c>
      <c r="C13" s="222">
        <v>0</v>
      </c>
      <c r="D13" s="222">
        <v>0</v>
      </c>
      <c r="E13" s="222">
        <v>0</v>
      </c>
      <c r="F13" s="222">
        <v>0</v>
      </c>
      <c r="G13" s="222">
        <v>0</v>
      </c>
      <c r="H13" s="222">
        <f t="shared" si="0"/>
        <v>0</v>
      </c>
      <c r="I13" s="208"/>
      <c r="J13" s="209"/>
    </row>
    <row r="14" spans="1:11" ht="17.25" x14ac:dyDescent="0.3">
      <c r="A14" s="223" t="s">
        <v>549</v>
      </c>
      <c r="B14" s="220">
        <v>0</v>
      </c>
      <c r="C14" s="222">
        <f>(250000000-0)+(250000000-0)+(1500000000-0)+(0-0)+(0-0)+(0-0)+(0-0)+(500000000-0)+(150000000-0)+(0-0)+(500000000-0)+(0-0)</f>
        <v>3150000000</v>
      </c>
      <c r="D14" s="222">
        <v>0</v>
      </c>
      <c r="E14" s="222">
        <v>0</v>
      </c>
      <c r="F14" s="222">
        <v>0</v>
      </c>
      <c r="G14" s="222">
        <v>0</v>
      </c>
      <c r="H14" s="222">
        <f t="shared" si="0"/>
        <v>3150000000</v>
      </c>
      <c r="I14" s="208"/>
      <c r="J14" s="209"/>
    </row>
    <row r="15" spans="1:11" ht="17.25" x14ac:dyDescent="0.3">
      <c r="A15" s="223" t="s">
        <v>550</v>
      </c>
      <c r="B15" s="222">
        <v>0</v>
      </c>
      <c r="C15" s="222">
        <v>0</v>
      </c>
      <c r="D15" s="222">
        <v>0</v>
      </c>
      <c r="E15" s="222">
        <v>0</v>
      </c>
      <c r="F15" s="224">
        <v>0</v>
      </c>
      <c r="G15" s="222">
        <v>0</v>
      </c>
      <c r="H15" s="222">
        <f t="shared" si="0"/>
        <v>0</v>
      </c>
      <c r="I15" s="208"/>
      <c r="J15" s="209"/>
      <c r="K15" s="225"/>
    </row>
    <row r="16" spans="1:11" ht="17.25" x14ac:dyDescent="0.3">
      <c r="A16" s="223" t="s">
        <v>551</v>
      </c>
      <c r="B16" s="222">
        <v>0</v>
      </c>
      <c r="C16" s="222">
        <v>0</v>
      </c>
      <c r="D16" s="222">
        <v>0</v>
      </c>
      <c r="E16" s="222">
        <v>0</v>
      </c>
      <c r="F16" s="233">
        <f>(1149044274.72-639419695.28)+(0-124.46)+(0-1525.04)+(0-19814.23)+(0-20.92)+(7011.7-7011.7)+(0-0)+(0-0)+(0-0)+(0-0)+(0-0)+(0-0)</f>
        <v>509603094.79000002</v>
      </c>
      <c r="G16" s="222">
        <v>0</v>
      </c>
      <c r="H16" s="222">
        <f t="shared" si="0"/>
        <v>509603094.79000002</v>
      </c>
      <c r="I16" s="208"/>
      <c r="J16" s="209"/>
      <c r="K16" s="225"/>
    </row>
    <row r="17" spans="1:11" ht="17.25" x14ac:dyDescent="0.3">
      <c r="A17" s="223" t="s">
        <v>264</v>
      </c>
      <c r="B17" s="222">
        <v>0</v>
      </c>
      <c r="C17" s="222">
        <v>0</v>
      </c>
      <c r="D17" s="222">
        <v>0</v>
      </c>
      <c r="E17" s="226">
        <v>0</v>
      </c>
      <c r="F17" s="222">
        <v>0</v>
      </c>
      <c r="G17" s="234">
        <v>435507565.20999998</v>
      </c>
      <c r="H17" s="227">
        <f t="shared" si="0"/>
        <v>435507565.20999998</v>
      </c>
      <c r="I17" s="208"/>
      <c r="J17" s="209"/>
      <c r="K17" s="225"/>
    </row>
    <row r="18" spans="1:11" ht="17.25" x14ac:dyDescent="0.3">
      <c r="A18" s="206"/>
      <c r="B18" s="218" t="s">
        <v>18</v>
      </c>
      <c r="C18" s="218"/>
      <c r="D18" s="219" t="s">
        <v>18</v>
      </c>
      <c r="E18" s="219"/>
      <c r="F18" s="219" t="s">
        <v>18</v>
      </c>
      <c r="G18" s="219" t="s">
        <v>18</v>
      </c>
      <c r="H18" s="218" t="s">
        <v>18</v>
      </c>
      <c r="I18" s="208"/>
      <c r="J18" s="209"/>
      <c r="K18" s="225"/>
    </row>
    <row r="19" spans="1:11" ht="17.25" x14ac:dyDescent="0.3">
      <c r="A19" s="213" t="s">
        <v>586</v>
      </c>
      <c r="B19" s="228">
        <f>SUM(B11:B17)</f>
        <v>7531578741.0900002</v>
      </c>
      <c r="C19" s="228">
        <f>SUM(C11:C17)</f>
        <v>10175050741.059999</v>
      </c>
      <c r="D19" s="228">
        <f>SUM(D11:D17)</f>
        <v>135073145.84999999</v>
      </c>
      <c r="E19" s="228">
        <f>SUM(E11:E18)</f>
        <v>0</v>
      </c>
      <c r="F19" s="229">
        <f>+F16+F11</f>
        <v>823693661.6900003</v>
      </c>
      <c r="G19" s="229">
        <f>SUM(G11:G17)</f>
        <v>435507565.21000016</v>
      </c>
      <c r="H19" s="228">
        <f>SUM(H11:H17)</f>
        <v>19100903854.900002</v>
      </c>
      <c r="I19" s="230"/>
      <c r="J19" s="209"/>
      <c r="K19" s="225"/>
    </row>
    <row r="20" spans="1:11" ht="17.25" x14ac:dyDescent="0.3">
      <c r="A20" s="223" t="s">
        <v>18</v>
      </c>
      <c r="B20" s="222"/>
      <c r="C20" s="222"/>
      <c r="D20" s="222"/>
      <c r="E20" s="222"/>
      <c r="F20" s="206"/>
      <c r="G20" s="207"/>
      <c r="H20" s="206"/>
      <c r="I20" s="231"/>
      <c r="J20" s="209"/>
      <c r="K20" s="225"/>
    </row>
    <row r="21" spans="1:11" ht="17.25" x14ac:dyDescent="0.3">
      <c r="A21" s="206"/>
      <c r="B21" s="222"/>
      <c r="C21" s="222"/>
      <c r="D21" s="222"/>
      <c r="E21" s="222"/>
      <c r="F21" s="206"/>
      <c r="G21" s="222"/>
      <c r="H21" s="222"/>
      <c r="I21" s="208"/>
      <c r="J21" s="209"/>
      <c r="K21" s="225"/>
    </row>
    <row r="22" spans="1:11" ht="17.25" x14ac:dyDescent="0.3">
      <c r="A22" s="223" t="s">
        <v>547</v>
      </c>
      <c r="B22" s="222">
        <v>0</v>
      </c>
      <c r="C22" s="222">
        <v>0</v>
      </c>
      <c r="D22" s="222">
        <v>0</v>
      </c>
      <c r="E22" s="222">
        <v>0</v>
      </c>
      <c r="F22" s="232">
        <v>0</v>
      </c>
      <c r="G22" s="222">
        <v>-435507565.20999998</v>
      </c>
      <c r="H22" s="222">
        <f t="shared" ref="H22:H25" si="1">B22+C22+D22+E22+F22+G22</f>
        <v>-435507565.20999998</v>
      </c>
      <c r="I22" s="208"/>
      <c r="J22" s="209"/>
      <c r="K22" s="225"/>
    </row>
    <row r="23" spans="1:11" ht="17.25" x14ac:dyDescent="0.3">
      <c r="A23" s="223" t="s">
        <v>552</v>
      </c>
      <c r="B23" s="222">
        <v>0</v>
      </c>
      <c r="C23" s="222">
        <v>0</v>
      </c>
      <c r="D23" s="222">
        <v>0</v>
      </c>
      <c r="E23" s="222">
        <v>0</v>
      </c>
      <c r="F23" s="232">
        <v>0</v>
      </c>
      <c r="G23" s="222">
        <v>0</v>
      </c>
      <c r="H23" s="222">
        <f t="shared" si="1"/>
        <v>0</v>
      </c>
      <c r="I23" s="208"/>
      <c r="J23" s="209"/>
      <c r="K23" s="225"/>
    </row>
    <row r="24" spans="1:11" ht="17.25" x14ac:dyDescent="0.3">
      <c r="A24" s="223" t="s">
        <v>553</v>
      </c>
      <c r="B24" s="222">
        <v>0</v>
      </c>
      <c r="C24" s="222">
        <v>0</v>
      </c>
      <c r="D24" s="222">
        <v>0</v>
      </c>
      <c r="E24" s="222">
        <v>0</v>
      </c>
      <c r="F24" s="232">
        <v>0</v>
      </c>
      <c r="G24" s="222">
        <v>0</v>
      </c>
      <c r="H24" s="222">
        <f t="shared" si="1"/>
        <v>0</v>
      </c>
      <c r="I24" s="208"/>
      <c r="J24" s="209"/>
      <c r="K24" s="225"/>
    </row>
    <row r="25" spans="1:11" ht="17.25" x14ac:dyDescent="0.3">
      <c r="A25" s="223" t="s">
        <v>550</v>
      </c>
      <c r="B25" s="222">
        <v>0</v>
      </c>
      <c r="C25" s="222">
        <v>0</v>
      </c>
      <c r="D25" s="222">
        <v>0</v>
      </c>
      <c r="E25" s="222">
        <v>0</v>
      </c>
      <c r="F25" s="232">
        <v>0</v>
      </c>
      <c r="G25" s="222">
        <v>0</v>
      </c>
      <c r="H25" s="222">
        <f t="shared" si="1"/>
        <v>0</v>
      </c>
      <c r="I25" s="208"/>
      <c r="J25" s="209"/>
      <c r="K25" s="225"/>
    </row>
    <row r="26" spans="1:11" ht="17.25" x14ac:dyDescent="0.3">
      <c r="A26" s="223" t="s">
        <v>554</v>
      </c>
      <c r="B26" s="222">
        <v>0</v>
      </c>
      <c r="C26" s="222">
        <v>0</v>
      </c>
      <c r="D26" s="222">
        <v>0</v>
      </c>
      <c r="E26" s="222">
        <v>0</v>
      </c>
      <c r="F26" s="233">
        <f>1313661191.59-[1]Sheet1!$D$853</f>
        <v>435507565.20999992</v>
      </c>
      <c r="G26" s="222">
        <v>0</v>
      </c>
      <c r="H26" s="222">
        <f>B26+C26+D26+E26+F26+G26</f>
        <v>435507565.20999992</v>
      </c>
      <c r="I26" s="208"/>
      <c r="J26" s="209"/>
      <c r="K26" s="225"/>
    </row>
    <row r="27" spans="1:11" ht="17.25" x14ac:dyDescent="0.3">
      <c r="A27" s="223" t="s">
        <v>264</v>
      </c>
      <c r="B27" s="222">
        <v>0</v>
      </c>
      <c r="C27" s="222">
        <v>0</v>
      </c>
      <c r="D27" s="222">
        <v>0</v>
      </c>
      <c r="E27" s="226">
        <v>0</v>
      </c>
      <c r="F27" s="232">
        <v>0</v>
      </c>
      <c r="G27" s="234">
        <v>424100810</v>
      </c>
      <c r="H27" s="222">
        <f>B27+C27+D27+E27+F27+G27</f>
        <v>424100810</v>
      </c>
      <c r="I27" s="208"/>
      <c r="J27" s="209"/>
      <c r="K27" s="225"/>
    </row>
    <row r="28" spans="1:11" ht="17.25" x14ac:dyDescent="0.3">
      <c r="A28" s="206" t="s">
        <v>18</v>
      </c>
      <c r="B28" s="219" t="s">
        <v>18</v>
      </c>
      <c r="C28" s="219"/>
      <c r="D28" s="219" t="s">
        <v>18</v>
      </c>
      <c r="E28" s="219"/>
      <c r="F28" s="219" t="s">
        <v>18</v>
      </c>
      <c r="G28" s="219" t="s">
        <v>18</v>
      </c>
      <c r="H28" s="218" t="s">
        <v>18</v>
      </c>
      <c r="I28" s="208"/>
      <c r="J28" s="209"/>
      <c r="K28" s="225"/>
    </row>
    <row r="29" spans="1:11" ht="18" thickBot="1" x14ac:dyDescent="0.35">
      <c r="A29" s="213" t="str">
        <f>CONCATENATE(A44,A4)</f>
        <v>SALDO AL 31 DE JULIO 2024 Y 2023</v>
      </c>
      <c r="B29" s="235">
        <f>SUM(B19:B27)</f>
        <v>7531578741.0900002</v>
      </c>
      <c r="C29" s="235">
        <f>SUM(C19:C27)</f>
        <v>10175050741.059999</v>
      </c>
      <c r="D29" s="236">
        <f>SUM(D19:D27)</f>
        <v>135073145.84999999</v>
      </c>
      <c r="E29" s="236">
        <f>SUM(E19:E28)</f>
        <v>0</v>
      </c>
      <c r="F29" s="236">
        <f>SUM(F19:F27)</f>
        <v>1259201226.9000001</v>
      </c>
      <c r="G29" s="236">
        <f>SUM(G19:G28)</f>
        <v>424100810.00000018</v>
      </c>
      <c r="H29" s="236">
        <f>SUM(H19:H27)</f>
        <v>19525004664.900002</v>
      </c>
      <c r="I29" s="230"/>
      <c r="J29" s="209"/>
      <c r="K29" s="225"/>
    </row>
    <row r="30" spans="1:11" ht="16.5" thickTop="1" x14ac:dyDescent="0.25">
      <c r="A30" s="237"/>
      <c r="B30" s="238"/>
      <c r="C30" s="239"/>
      <c r="D30" s="240"/>
      <c r="E30" s="240"/>
      <c r="F30" s="240"/>
      <c r="G30" s="240"/>
      <c r="H30" s="240"/>
      <c r="I30" s="208"/>
      <c r="J30" s="209"/>
      <c r="K30" s="225"/>
    </row>
    <row r="31" spans="1:11" x14ac:dyDescent="0.25">
      <c r="A31" s="237"/>
      <c r="B31" s="238"/>
      <c r="C31" s="238"/>
      <c r="D31" s="238"/>
      <c r="E31" s="238"/>
      <c r="F31" s="238"/>
      <c r="G31" s="238"/>
      <c r="I31" s="230"/>
      <c r="J31" s="209"/>
      <c r="K31" s="225"/>
    </row>
    <row r="32" spans="1:11" x14ac:dyDescent="0.25">
      <c r="A32" s="237"/>
      <c r="B32" s="239"/>
      <c r="C32" s="239"/>
      <c r="D32" s="239"/>
      <c r="E32" s="239"/>
      <c r="F32" s="239"/>
      <c r="G32" s="239"/>
      <c r="H32" s="238"/>
      <c r="I32" s="230"/>
      <c r="J32" s="209"/>
      <c r="K32" s="225"/>
    </row>
    <row r="33" spans="1:11" x14ac:dyDescent="0.25">
      <c r="A33" s="237"/>
      <c r="B33" s="292"/>
      <c r="C33" s="292"/>
      <c r="D33" s="292"/>
      <c r="E33" s="292"/>
      <c r="F33" s="292"/>
      <c r="G33" s="292"/>
      <c r="H33" s="240"/>
      <c r="I33" s="208"/>
      <c r="J33" s="209"/>
      <c r="K33" s="225"/>
    </row>
    <row r="34" spans="1:11" x14ac:dyDescent="0.25">
      <c r="A34" s="237"/>
      <c r="B34" s="239"/>
      <c r="C34" s="239"/>
      <c r="D34" s="240"/>
      <c r="E34" s="240"/>
      <c r="F34" s="241"/>
      <c r="G34" s="240"/>
      <c r="H34" s="240"/>
      <c r="I34" s="208"/>
      <c r="J34" s="209"/>
      <c r="K34" s="225"/>
    </row>
    <row r="35" spans="1:11" x14ac:dyDescent="0.25">
      <c r="A35" s="237"/>
      <c r="B35" s="239"/>
      <c r="C35" s="239"/>
      <c r="D35" s="240"/>
      <c r="E35" s="240"/>
      <c r="F35" s="241"/>
      <c r="G35" s="240"/>
      <c r="H35" s="240"/>
      <c r="I35" s="208"/>
      <c r="J35" s="209"/>
      <c r="K35" s="225"/>
    </row>
    <row r="36" spans="1:11" x14ac:dyDescent="0.25">
      <c r="A36" s="237"/>
      <c r="B36" s="239"/>
      <c r="C36" s="242"/>
      <c r="D36" s="243"/>
      <c r="E36" s="240"/>
      <c r="F36" s="241"/>
      <c r="G36" s="240"/>
      <c r="H36" s="240"/>
      <c r="I36" s="208"/>
      <c r="J36" s="209"/>
      <c r="K36" s="225"/>
    </row>
    <row r="37" spans="1:11" ht="17.25" x14ac:dyDescent="0.3">
      <c r="A37" s="237"/>
      <c r="B37" s="305" t="s">
        <v>575</v>
      </c>
      <c r="C37" s="305"/>
      <c r="D37" s="244"/>
      <c r="E37" s="208"/>
      <c r="F37" s="241"/>
      <c r="G37" s="305" t="s">
        <v>555</v>
      </c>
      <c r="H37" s="305"/>
      <c r="I37" s="230"/>
      <c r="J37" s="209"/>
      <c r="K37" s="225"/>
    </row>
    <row r="38" spans="1:11" ht="17.25" x14ac:dyDescent="0.3">
      <c r="A38" s="237"/>
      <c r="B38" s="304" t="s">
        <v>576</v>
      </c>
      <c r="C38" s="304"/>
      <c r="D38" s="245"/>
      <c r="E38" s="208"/>
      <c r="F38" s="246"/>
      <c r="G38" s="304" t="s">
        <v>556</v>
      </c>
      <c r="H38" s="304"/>
      <c r="I38" s="208"/>
      <c r="J38" s="209"/>
      <c r="K38" s="225"/>
    </row>
    <row r="39" spans="1:11" x14ac:dyDescent="0.25">
      <c r="A39" s="237"/>
      <c r="B39" s="239"/>
      <c r="C39" s="247"/>
      <c r="D39" s="246"/>
      <c r="E39" s="246"/>
      <c r="F39" s="246"/>
      <c r="G39" s="230"/>
      <c r="H39" s="247"/>
      <c r="I39" s="208"/>
      <c r="J39" s="209"/>
      <c r="K39" s="225"/>
    </row>
    <row r="40" spans="1:11" x14ac:dyDescent="0.25">
      <c r="A40" s="248"/>
      <c r="B40" s="239"/>
      <c r="C40" s="239"/>
      <c r="D40" s="240"/>
      <c r="E40" s="240"/>
      <c r="F40" s="241"/>
      <c r="G40" s="240"/>
      <c r="H40" s="240"/>
      <c r="I40" s="208"/>
      <c r="J40" s="209"/>
      <c r="K40" s="225"/>
    </row>
    <row r="41" spans="1:11" x14ac:dyDescent="0.25">
      <c r="A41" s="248">
        <v>6</v>
      </c>
      <c r="B41" s="208"/>
      <c r="C41" s="230"/>
      <c r="D41" s="246" t="s">
        <v>18</v>
      </c>
      <c r="E41" s="246"/>
      <c r="F41" s="246"/>
      <c r="G41" s="208"/>
      <c r="H41" s="230"/>
      <c r="I41" s="208"/>
      <c r="J41" s="209"/>
    </row>
    <row r="42" spans="1:11" x14ac:dyDescent="0.25">
      <c r="A42" s="208"/>
      <c r="B42" s="208"/>
      <c r="C42" s="247"/>
      <c r="D42" s="246"/>
      <c r="E42" s="246"/>
      <c r="F42" s="246"/>
      <c r="G42" s="230"/>
      <c r="H42" s="247"/>
      <c r="I42" s="208"/>
      <c r="J42" s="209"/>
    </row>
    <row r="43" spans="1:11" x14ac:dyDescent="0.25">
      <c r="A43" s="208"/>
      <c r="B43" s="208"/>
      <c r="C43" s="230"/>
      <c r="D43" s="246"/>
      <c r="E43" s="246"/>
      <c r="F43" s="246"/>
      <c r="G43" s="208"/>
      <c r="H43" s="230"/>
      <c r="I43" s="208"/>
      <c r="J43" s="209"/>
    </row>
    <row r="44" spans="1:11" hidden="1" x14ac:dyDescent="0.25">
      <c r="A44" s="249" t="s">
        <v>557</v>
      </c>
      <c r="B44" s="208"/>
      <c r="C44" s="208"/>
      <c r="D44" s="241"/>
      <c r="E44" s="241"/>
      <c r="F44" s="208"/>
      <c r="G44" s="208"/>
      <c r="H44" s="230"/>
      <c r="I44" s="208"/>
      <c r="J44" s="209"/>
      <c r="K44" s="225"/>
    </row>
    <row r="45" spans="1:11" ht="11.25" customHeight="1" x14ac:dyDescent="0.25">
      <c r="A45" s="249" t="s">
        <v>18</v>
      </c>
      <c r="B45" s="208"/>
      <c r="C45" s="208"/>
      <c r="D45" s="208"/>
      <c r="E45" s="208"/>
      <c r="F45" s="241"/>
      <c r="G45" s="250" t="s">
        <v>18</v>
      </c>
      <c r="H45" s="251" t="s">
        <v>18</v>
      </c>
      <c r="I45" s="208"/>
      <c r="J45" s="209"/>
      <c r="K45" s="225"/>
    </row>
    <row r="46" spans="1:11" x14ac:dyDescent="0.25">
      <c r="A46" s="249"/>
      <c r="B46" s="208"/>
      <c r="C46" s="208"/>
      <c r="D46" s="208"/>
      <c r="E46" s="208"/>
      <c r="F46" s="241"/>
      <c r="G46" s="245"/>
      <c r="H46" s="252" t="s">
        <v>18</v>
      </c>
      <c r="I46" s="208"/>
      <c r="J46" s="209"/>
      <c r="K46" s="225"/>
    </row>
    <row r="47" spans="1:11" x14ac:dyDescent="0.25">
      <c r="A47" s="253"/>
      <c r="B47" s="230"/>
      <c r="C47" s="208"/>
      <c r="D47" s="208"/>
      <c r="E47" s="208"/>
      <c r="F47" s="241"/>
      <c r="G47" s="245"/>
      <c r="H47" s="208"/>
      <c r="I47" s="208"/>
      <c r="J47" s="209"/>
      <c r="K47" s="225"/>
    </row>
    <row r="48" spans="1:11" x14ac:dyDescent="0.25">
      <c r="A48" s="248"/>
      <c r="B48" s="230"/>
      <c r="C48" s="208"/>
      <c r="D48" s="208"/>
      <c r="E48" s="208"/>
      <c r="F48" s="241"/>
      <c r="G48" s="245"/>
      <c r="H48" s="241"/>
      <c r="I48" s="208"/>
      <c r="J48" s="209"/>
      <c r="K48" s="225"/>
    </row>
    <row r="49" spans="1:11" x14ac:dyDescent="0.25">
      <c r="A49" s="254"/>
      <c r="B49" s="255"/>
      <c r="C49" s="254"/>
      <c r="D49" s="254"/>
      <c r="E49" s="254"/>
      <c r="F49" s="256"/>
      <c r="G49" s="257"/>
      <c r="H49" s="256"/>
      <c r="J49" s="209"/>
      <c r="K49" s="225"/>
    </row>
    <row r="50" spans="1:11" x14ac:dyDescent="0.25">
      <c r="A50" s="258"/>
      <c r="B50" s="255"/>
      <c r="C50" s="254"/>
      <c r="D50" s="254"/>
      <c r="E50" s="254"/>
      <c r="F50" s="256"/>
      <c r="G50" s="257"/>
      <c r="H50" s="256"/>
      <c r="J50" s="209"/>
      <c r="K50" s="225"/>
    </row>
    <row r="51" spans="1:11" x14ac:dyDescent="0.25">
      <c r="B51" s="259"/>
      <c r="C51" s="225"/>
      <c r="D51" s="225"/>
      <c r="E51" s="225"/>
      <c r="F51" s="225"/>
      <c r="J51" s="209"/>
      <c r="K51" s="225"/>
    </row>
    <row r="52" spans="1:11" x14ac:dyDescent="0.25">
      <c r="B52" s="259"/>
      <c r="C52" s="225"/>
      <c r="D52" s="225"/>
      <c r="E52" s="225"/>
      <c r="F52" s="225"/>
      <c r="J52" s="209"/>
    </row>
    <row r="53" spans="1:11" x14ac:dyDescent="0.25">
      <c r="B53" s="259"/>
      <c r="C53" s="225"/>
      <c r="D53" s="225"/>
      <c r="E53" s="225"/>
      <c r="F53" s="225"/>
      <c r="J53" s="209"/>
      <c r="K53" s="225"/>
    </row>
    <row r="54" spans="1:11" x14ac:dyDescent="0.25">
      <c r="B54" s="259"/>
      <c r="C54" s="225"/>
      <c r="D54" s="225"/>
      <c r="E54" s="225"/>
      <c r="F54" s="225"/>
      <c r="J54" s="209"/>
      <c r="K54" s="225"/>
    </row>
    <row r="55" spans="1:11" x14ac:dyDescent="0.25">
      <c r="B55" s="259"/>
      <c r="C55" s="225"/>
      <c r="D55" s="225"/>
      <c r="E55" s="225"/>
      <c r="F55" s="225"/>
      <c r="J55" s="209"/>
      <c r="K55" s="225"/>
    </row>
    <row r="56" spans="1:11" x14ac:dyDescent="0.25">
      <c r="B56" s="259"/>
      <c r="C56" s="225"/>
      <c r="D56" s="225"/>
      <c r="E56" s="225"/>
      <c r="F56" s="225"/>
      <c r="J56" s="209"/>
      <c r="K56" s="225"/>
    </row>
    <row r="57" spans="1:11" x14ac:dyDescent="0.25">
      <c r="B57" s="225"/>
      <c r="C57" s="225"/>
      <c r="D57" s="225"/>
      <c r="E57" s="225"/>
      <c r="F57" s="225"/>
      <c r="J57" s="209"/>
      <c r="K57" s="225"/>
    </row>
    <row r="58" spans="1:11" x14ac:dyDescent="0.25">
      <c r="B58" s="225"/>
      <c r="C58" s="225"/>
      <c r="D58" s="225"/>
      <c r="E58" s="225"/>
      <c r="F58" s="225"/>
      <c r="J58" s="209"/>
    </row>
    <row r="59" spans="1:11" x14ac:dyDescent="0.25">
      <c r="B59" s="225"/>
      <c r="C59" s="225"/>
      <c r="D59" s="225"/>
      <c r="E59" s="225"/>
      <c r="F59" s="225"/>
      <c r="J59" s="209"/>
      <c r="K59" s="225"/>
    </row>
    <row r="60" spans="1:11" x14ac:dyDescent="0.25">
      <c r="B60" s="225"/>
      <c r="C60" s="225"/>
      <c r="D60" s="225"/>
      <c r="E60" s="225"/>
      <c r="F60" s="225"/>
      <c r="J60" s="209"/>
      <c r="K60" s="225"/>
    </row>
    <row r="61" spans="1:11" x14ac:dyDescent="0.25">
      <c r="B61" s="225"/>
      <c r="C61" s="225"/>
      <c r="D61" s="225"/>
      <c r="E61" s="225"/>
      <c r="F61" s="225"/>
      <c r="J61" s="209"/>
      <c r="K61" s="225"/>
    </row>
    <row r="62" spans="1:11" x14ac:dyDescent="0.25">
      <c r="B62" s="225"/>
      <c r="C62" s="225"/>
      <c r="D62" s="225"/>
      <c r="E62" s="225"/>
      <c r="F62" s="225"/>
      <c r="J62" s="209"/>
      <c r="K62" s="225"/>
    </row>
    <row r="63" spans="1:11" x14ac:dyDescent="0.25">
      <c r="J63" s="209"/>
    </row>
    <row r="64" spans="1:11" x14ac:dyDescent="0.25">
      <c r="J64" s="209"/>
    </row>
    <row r="65" spans="2:11" x14ac:dyDescent="0.25">
      <c r="J65" s="209"/>
    </row>
    <row r="66" spans="2:11" x14ac:dyDescent="0.25">
      <c r="J66" s="209"/>
    </row>
    <row r="67" spans="2:11" x14ac:dyDescent="0.25">
      <c r="F67" s="260" t="s">
        <v>18</v>
      </c>
      <c r="J67" s="209"/>
    </row>
    <row r="68" spans="2:11" x14ac:dyDescent="0.25">
      <c r="J68" s="209"/>
      <c r="K68" s="225"/>
    </row>
    <row r="69" spans="2:11" x14ac:dyDescent="0.25">
      <c r="J69" s="225"/>
      <c r="K69" s="225"/>
    </row>
    <row r="70" spans="2:11" x14ac:dyDescent="0.25">
      <c r="B70" s="225"/>
      <c r="C70" s="225"/>
      <c r="D70" s="225"/>
      <c r="E70" s="225"/>
      <c r="F70" s="225"/>
      <c r="J70" s="225"/>
      <c r="K70" s="225"/>
    </row>
    <row r="71" spans="2:11" x14ac:dyDescent="0.25">
      <c r="B71" s="225"/>
      <c r="C71" s="225"/>
      <c r="D71" s="225"/>
      <c r="E71" s="225"/>
      <c r="F71" s="225"/>
      <c r="J71" s="225"/>
      <c r="K71" s="225"/>
    </row>
    <row r="72" spans="2:11" x14ac:dyDescent="0.25">
      <c r="B72" s="225"/>
      <c r="C72" s="225"/>
      <c r="D72" s="225"/>
      <c r="E72" s="225"/>
      <c r="F72" s="225"/>
      <c r="J72" s="225"/>
      <c r="K72" s="225"/>
    </row>
    <row r="73" spans="2:11" x14ac:dyDescent="0.25">
      <c r="B73" s="225"/>
      <c r="C73" s="225"/>
      <c r="D73" s="225"/>
      <c r="E73" s="225"/>
      <c r="F73" s="225"/>
      <c r="J73" s="225"/>
      <c r="K73" s="225"/>
    </row>
    <row r="74" spans="2:11" x14ac:dyDescent="0.25">
      <c r="B74" s="225"/>
      <c r="C74" s="225"/>
      <c r="D74" s="225"/>
      <c r="E74" s="225"/>
      <c r="F74" s="225"/>
      <c r="K74" s="225"/>
    </row>
    <row r="75" spans="2:11" x14ac:dyDescent="0.25">
      <c r="B75" s="225"/>
      <c r="C75" s="225"/>
      <c r="D75" s="225"/>
      <c r="E75" s="225"/>
      <c r="F75" s="225"/>
      <c r="K75" s="225"/>
    </row>
    <row r="76" spans="2:11" x14ac:dyDescent="0.25">
      <c r="F76" s="225"/>
      <c r="K76" s="225"/>
    </row>
    <row r="77" spans="2:11" x14ac:dyDescent="0.25">
      <c r="F77" s="225"/>
    </row>
    <row r="79" spans="2:11" x14ac:dyDescent="0.25">
      <c r="F79" s="261"/>
    </row>
    <row r="80" spans="2:11" x14ac:dyDescent="0.25">
      <c r="F80" s="225"/>
    </row>
    <row r="81" spans="6:11" x14ac:dyDescent="0.25">
      <c r="F81" s="225"/>
    </row>
    <row r="83" spans="6:11" x14ac:dyDescent="0.25">
      <c r="F83" s="225"/>
    </row>
    <row r="84" spans="6:11" x14ac:dyDescent="0.25">
      <c r="F84" s="225"/>
    </row>
    <row r="85" spans="6:11" x14ac:dyDescent="0.25">
      <c r="F85" s="225"/>
    </row>
    <row r="86" spans="6:11" x14ac:dyDescent="0.25">
      <c r="F86" s="225"/>
      <c r="J86" s="225"/>
    </row>
    <row r="87" spans="6:11" x14ac:dyDescent="0.25">
      <c r="J87" s="225"/>
    </row>
    <row r="88" spans="6:11" x14ac:dyDescent="0.25">
      <c r="F88" s="225"/>
      <c r="J88" s="225"/>
    </row>
    <row r="89" spans="6:11" x14ac:dyDescent="0.25">
      <c r="F89" s="225"/>
      <c r="J89" s="225"/>
      <c r="K89" s="225"/>
    </row>
    <row r="90" spans="6:11" x14ac:dyDescent="0.25">
      <c r="F90" s="225"/>
      <c r="J90" s="225"/>
      <c r="K90" s="225"/>
    </row>
    <row r="91" spans="6:11" x14ac:dyDescent="0.25">
      <c r="J91" s="225"/>
      <c r="K91" s="225"/>
    </row>
    <row r="92" spans="6:11" x14ac:dyDescent="0.25">
      <c r="J92" s="225"/>
      <c r="K92" s="225"/>
    </row>
    <row r="93" spans="6:11" x14ac:dyDescent="0.25">
      <c r="F93" s="225"/>
      <c r="J93" s="225"/>
      <c r="K93" s="225"/>
    </row>
    <row r="94" spans="6:11" x14ac:dyDescent="0.25">
      <c r="F94" s="225"/>
      <c r="J94" s="225"/>
      <c r="K94" s="225"/>
    </row>
    <row r="95" spans="6:11" x14ac:dyDescent="0.25">
      <c r="J95" s="225"/>
      <c r="K95" s="225"/>
    </row>
    <row r="96" spans="6:11" x14ac:dyDescent="0.25">
      <c r="J96" s="225"/>
      <c r="K96" s="225"/>
    </row>
    <row r="97" spans="6:11" x14ac:dyDescent="0.25">
      <c r="F97" s="225"/>
      <c r="J97" s="225"/>
      <c r="K97" s="225"/>
    </row>
    <row r="98" spans="6:11" x14ac:dyDescent="0.25">
      <c r="F98" s="225"/>
      <c r="J98" s="225"/>
      <c r="K98" s="225"/>
    </row>
    <row r="99" spans="6:11" x14ac:dyDescent="0.25">
      <c r="F99" s="225"/>
      <c r="K99" s="225"/>
    </row>
    <row r="100" spans="6:11" x14ac:dyDescent="0.25">
      <c r="K100" s="225"/>
    </row>
    <row r="101" spans="6:11" x14ac:dyDescent="0.25">
      <c r="K101" s="225"/>
    </row>
    <row r="102" spans="6:11" x14ac:dyDescent="0.25">
      <c r="J102" s="225"/>
    </row>
    <row r="103" spans="6:11" x14ac:dyDescent="0.25">
      <c r="J103" s="225"/>
    </row>
    <row r="104" spans="6:11" x14ac:dyDescent="0.25">
      <c r="F104" s="225"/>
      <c r="J104" s="225"/>
    </row>
    <row r="105" spans="6:11" x14ac:dyDescent="0.25">
      <c r="F105" s="225"/>
      <c r="J105" s="225"/>
      <c r="K105" s="225"/>
    </row>
    <row r="106" spans="6:11" x14ac:dyDescent="0.25">
      <c r="F106" s="225"/>
      <c r="J106" s="225"/>
      <c r="K106" s="225"/>
    </row>
    <row r="107" spans="6:11" x14ac:dyDescent="0.25">
      <c r="F107" s="225"/>
      <c r="K107" s="225"/>
    </row>
    <row r="108" spans="6:11" x14ac:dyDescent="0.25">
      <c r="F108" s="225"/>
      <c r="J108" s="225"/>
      <c r="K108" s="225"/>
    </row>
    <row r="109" spans="6:11" x14ac:dyDescent="0.25">
      <c r="F109" s="225"/>
      <c r="J109" s="225"/>
      <c r="K109" s="225"/>
    </row>
    <row r="110" spans="6:11" x14ac:dyDescent="0.25">
      <c r="F110" s="225"/>
      <c r="J110" s="225"/>
    </row>
    <row r="111" spans="6:11" x14ac:dyDescent="0.25">
      <c r="F111" s="225"/>
      <c r="K111" s="225"/>
    </row>
    <row r="112" spans="6:11" x14ac:dyDescent="0.25">
      <c r="F112" s="225"/>
      <c r="J112" s="225"/>
      <c r="K112" s="225"/>
    </row>
    <row r="113" spans="6:11" x14ac:dyDescent="0.25">
      <c r="K113" s="225"/>
    </row>
    <row r="115" spans="6:11" x14ac:dyDescent="0.25">
      <c r="J115" s="225"/>
      <c r="K115" s="225"/>
    </row>
    <row r="116" spans="6:11" x14ac:dyDescent="0.25">
      <c r="J116" s="225"/>
    </row>
    <row r="117" spans="6:11" x14ac:dyDescent="0.25">
      <c r="J117" s="225"/>
    </row>
    <row r="118" spans="6:11" x14ac:dyDescent="0.25">
      <c r="J118" s="225"/>
      <c r="K118" s="225"/>
    </row>
    <row r="119" spans="6:11" x14ac:dyDescent="0.25">
      <c r="J119" s="225"/>
      <c r="K119" s="225"/>
    </row>
    <row r="120" spans="6:11" x14ac:dyDescent="0.25">
      <c r="J120" s="225"/>
      <c r="K120" s="225"/>
    </row>
    <row r="121" spans="6:11" x14ac:dyDescent="0.25">
      <c r="J121" s="225"/>
      <c r="K121" s="225"/>
    </row>
    <row r="122" spans="6:11" x14ac:dyDescent="0.25">
      <c r="J122" s="225"/>
      <c r="K122" s="225"/>
    </row>
    <row r="123" spans="6:11" x14ac:dyDescent="0.25">
      <c r="J123" s="225"/>
      <c r="K123" s="225"/>
    </row>
    <row r="124" spans="6:11" x14ac:dyDescent="0.25">
      <c r="J124" s="225"/>
      <c r="K124" s="225"/>
    </row>
    <row r="125" spans="6:11" x14ac:dyDescent="0.25">
      <c r="J125" s="225"/>
      <c r="K125" s="225"/>
    </row>
    <row r="126" spans="6:11" x14ac:dyDescent="0.25">
      <c r="J126" s="225"/>
      <c r="K126" s="225"/>
    </row>
    <row r="127" spans="6:11" x14ac:dyDescent="0.25">
      <c r="F127" s="225"/>
      <c r="J127" s="225"/>
      <c r="K127" s="225"/>
    </row>
    <row r="128" spans="6:11" x14ac:dyDescent="0.25">
      <c r="F128" s="225"/>
      <c r="J128" s="225"/>
      <c r="K128" s="225"/>
    </row>
    <row r="129" spans="6:11" x14ac:dyDescent="0.25">
      <c r="F129" s="225"/>
      <c r="J129" s="225"/>
      <c r="K129" s="225"/>
    </row>
    <row r="130" spans="6:11" x14ac:dyDescent="0.25">
      <c r="F130" s="225"/>
      <c r="J130" s="225"/>
      <c r="K130" s="225"/>
    </row>
    <row r="131" spans="6:11" x14ac:dyDescent="0.25">
      <c r="F131" s="225"/>
      <c r="K131" s="225"/>
    </row>
    <row r="132" spans="6:11" x14ac:dyDescent="0.25">
      <c r="F132" s="225"/>
      <c r="J132" s="225"/>
      <c r="K132" s="225"/>
    </row>
    <row r="133" spans="6:11" x14ac:dyDescent="0.25">
      <c r="F133" s="225"/>
      <c r="J133" s="225"/>
      <c r="K133" s="225"/>
    </row>
    <row r="134" spans="6:11" x14ac:dyDescent="0.25">
      <c r="F134" s="225"/>
      <c r="J134" s="225"/>
    </row>
    <row r="135" spans="6:11" x14ac:dyDescent="0.25">
      <c r="F135" s="225"/>
      <c r="J135" s="225"/>
      <c r="K135" s="225"/>
    </row>
    <row r="136" spans="6:11" x14ac:dyDescent="0.25">
      <c r="J136" s="225"/>
      <c r="K136" s="225"/>
    </row>
    <row r="137" spans="6:11" x14ac:dyDescent="0.25">
      <c r="F137" s="225"/>
      <c r="K137" s="225"/>
    </row>
    <row r="138" spans="6:11" x14ac:dyDescent="0.25">
      <c r="F138" s="225"/>
      <c r="K138" s="225"/>
    </row>
    <row r="139" spans="6:11" x14ac:dyDescent="0.25">
      <c r="F139" s="225"/>
      <c r="K139" s="225"/>
    </row>
    <row r="140" spans="6:11" x14ac:dyDescent="0.25">
      <c r="F140" s="225"/>
    </row>
    <row r="141" spans="6:11" x14ac:dyDescent="0.25">
      <c r="F141" s="225"/>
    </row>
    <row r="142" spans="6:11" x14ac:dyDescent="0.25">
      <c r="F142" s="225"/>
    </row>
    <row r="143" spans="6:11" x14ac:dyDescent="0.25">
      <c r="F143" s="225"/>
    </row>
    <row r="144" spans="6:11" x14ac:dyDescent="0.25">
      <c r="F144" s="225"/>
    </row>
    <row r="145" spans="6:11" x14ac:dyDescent="0.25">
      <c r="F145" s="225"/>
    </row>
    <row r="146" spans="6:11" x14ac:dyDescent="0.25">
      <c r="F146" s="225"/>
    </row>
    <row r="151" spans="6:11" x14ac:dyDescent="0.25">
      <c r="J151" s="225"/>
    </row>
    <row r="152" spans="6:11" x14ac:dyDescent="0.25">
      <c r="J152" s="225"/>
    </row>
    <row r="153" spans="6:11" x14ac:dyDescent="0.25">
      <c r="J153" s="225"/>
    </row>
    <row r="154" spans="6:11" x14ac:dyDescent="0.25">
      <c r="J154" s="225"/>
      <c r="K154" s="225"/>
    </row>
    <row r="155" spans="6:11" x14ac:dyDescent="0.25">
      <c r="J155" s="225"/>
      <c r="K155" s="225"/>
    </row>
    <row r="156" spans="6:11" x14ac:dyDescent="0.25">
      <c r="J156" s="225"/>
      <c r="K156" s="225"/>
    </row>
    <row r="157" spans="6:11" x14ac:dyDescent="0.25">
      <c r="J157" s="225"/>
      <c r="K157" s="225"/>
    </row>
    <row r="158" spans="6:11" x14ac:dyDescent="0.25">
      <c r="J158" s="225"/>
      <c r="K158" s="225"/>
    </row>
    <row r="159" spans="6:11" x14ac:dyDescent="0.25">
      <c r="F159" s="225"/>
      <c r="J159" s="225"/>
      <c r="K159" s="225"/>
    </row>
    <row r="160" spans="6:11" x14ac:dyDescent="0.25">
      <c r="F160" s="225"/>
      <c r="J160" s="225"/>
      <c r="K160" s="225"/>
    </row>
    <row r="161" spans="6:11" x14ac:dyDescent="0.25">
      <c r="F161" s="225"/>
      <c r="K161" s="225"/>
    </row>
    <row r="162" spans="6:11" x14ac:dyDescent="0.25">
      <c r="F162" s="225"/>
      <c r="K162" s="225"/>
    </row>
    <row r="163" spans="6:11" x14ac:dyDescent="0.25">
      <c r="F163" s="225"/>
      <c r="J163" s="225"/>
      <c r="K163" s="225"/>
    </row>
    <row r="164" spans="6:11" x14ac:dyDescent="0.25">
      <c r="F164" s="225"/>
      <c r="J164" s="225"/>
    </row>
    <row r="165" spans="6:11" x14ac:dyDescent="0.25">
      <c r="F165" s="225"/>
      <c r="J165" s="225"/>
    </row>
    <row r="166" spans="6:11" x14ac:dyDescent="0.25">
      <c r="F166" s="225"/>
      <c r="J166" s="225"/>
      <c r="K166" s="225"/>
    </row>
    <row r="167" spans="6:11" x14ac:dyDescent="0.25">
      <c r="F167" s="225"/>
      <c r="J167" s="225"/>
      <c r="K167" s="225"/>
    </row>
    <row r="168" spans="6:11" x14ac:dyDescent="0.25">
      <c r="F168" s="225"/>
      <c r="J168" s="225"/>
      <c r="K168" s="225"/>
    </row>
    <row r="169" spans="6:11" x14ac:dyDescent="0.25">
      <c r="F169" s="225"/>
      <c r="J169" s="225"/>
      <c r="K169" s="225"/>
    </row>
    <row r="170" spans="6:11" x14ac:dyDescent="0.25">
      <c r="F170" s="225"/>
      <c r="J170" s="225"/>
      <c r="K170" s="225"/>
    </row>
    <row r="171" spans="6:11" x14ac:dyDescent="0.25">
      <c r="F171" s="225"/>
      <c r="J171" s="225"/>
      <c r="K171" s="225"/>
    </row>
    <row r="172" spans="6:11" x14ac:dyDescent="0.25">
      <c r="F172" s="225"/>
      <c r="J172" s="225"/>
      <c r="K172" s="225"/>
    </row>
    <row r="173" spans="6:11" x14ac:dyDescent="0.25">
      <c r="F173" s="225"/>
      <c r="J173" s="225"/>
      <c r="K173" s="225"/>
    </row>
    <row r="174" spans="6:11" x14ac:dyDescent="0.25">
      <c r="F174" s="225"/>
      <c r="J174" s="225"/>
      <c r="K174" s="225"/>
    </row>
    <row r="175" spans="6:11" x14ac:dyDescent="0.25">
      <c r="F175" s="225"/>
      <c r="J175" s="225"/>
      <c r="K175" s="225"/>
    </row>
    <row r="176" spans="6:11" x14ac:dyDescent="0.25">
      <c r="F176" s="225"/>
      <c r="J176" s="225"/>
      <c r="K176" s="225"/>
    </row>
    <row r="177" spans="6:11" x14ac:dyDescent="0.25">
      <c r="F177" s="225"/>
      <c r="J177" s="225"/>
      <c r="K177" s="225"/>
    </row>
    <row r="178" spans="6:11" x14ac:dyDescent="0.25">
      <c r="F178" s="225"/>
      <c r="J178" s="225"/>
      <c r="K178" s="225"/>
    </row>
    <row r="179" spans="6:11" x14ac:dyDescent="0.25">
      <c r="F179" s="225"/>
      <c r="J179" s="225"/>
      <c r="K179" s="225"/>
    </row>
    <row r="180" spans="6:11" x14ac:dyDescent="0.25">
      <c r="F180" s="225"/>
      <c r="K180" s="225"/>
    </row>
    <row r="181" spans="6:11" x14ac:dyDescent="0.25">
      <c r="F181" s="225"/>
      <c r="J181" s="225"/>
      <c r="K181" s="225"/>
    </row>
    <row r="182" spans="6:11" x14ac:dyDescent="0.25">
      <c r="F182" s="225"/>
      <c r="J182" s="225"/>
      <c r="K182" s="225"/>
    </row>
    <row r="183" spans="6:11" x14ac:dyDescent="0.25">
      <c r="F183" s="225"/>
      <c r="J183" s="225"/>
    </row>
    <row r="184" spans="6:11" x14ac:dyDescent="0.25">
      <c r="F184" s="225"/>
      <c r="J184" s="225"/>
      <c r="K184" s="225"/>
    </row>
    <row r="185" spans="6:11" x14ac:dyDescent="0.25">
      <c r="F185" s="225"/>
      <c r="J185" s="225"/>
      <c r="K185" s="225"/>
    </row>
    <row r="186" spans="6:11" x14ac:dyDescent="0.25">
      <c r="F186" s="225"/>
      <c r="J186" s="225"/>
      <c r="K186" s="225"/>
    </row>
    <row r="187" spans="6:11" x14ac:dyDescent="0.25">
      <c r="F187" s="225"/>
      <c r="J187" s="225"/>
      <c r="K187" s="225"/>
    </row>
    <row r="188" spans="6:11" x14ac:dyDescent="0.25">
      <c r="J188" s="225"/>
      <c r="K188" s="225"/>
    </row>
    <row r="189" spans="6:11" x14ac:dyDescent="0.25">
      <c r="F189" s="225"/>
      <c r="J189" s="225"/>
      <c r="K189" s="225"/>
    </row>
    <row r="190" spans="6:11" x14ac:dyDescent="0.25">
      <c r="F190" s="225"/>
      <c r="J190" s="225"/>
      <c r="K190" s="225"/>
    </row>
    <row r="191" spans="6:11" x14ac:dyDescent="0.25">
      <c r="F191" s="225"/>
      <c r="J191" s="225"/>
      <c r="K191" s="225"/>
    </row>
    <row r="192" spans="6:11" x14ac:dyDescent="0.25">
      <c r="F192" s="225"/>
      <c r="J192" s="225"/>
      <c r="K192" s="225"/>
    </row>
    <row r="193" spans="6:11" x14ac:dyDescent="0.25">
      <c r="J193" s="225"/>
      <c r="K193" s="225"/>
    </row>
    <row r="194" spans="6:11" x14ac:dyDescent="0.25">
      <c r="F194" s="225"/>
      <c r="J194" s="225"/>
      <c r="K194" s="225"/>
    </row>
    <row r="195" spans="6:11" x14ac:dyDescent="0.25">
      <c r="F195" s="225"/>
      <c r="J195" s="225"/>
      <c r="K195" s="225"/>
    </row>
    <row r="196" spans="6:11" x14ac:dyDescent="0.25">
      <c r="F196" s="225"/>
      <c r="J196" s="225"/>
      <c r="K196" s="225"/>
    </row>
    <row r="197" spans="6:11" x14ac:dyDescent="0.25">
      <c r="F197" s="225"/>
      <c r="J197" s="225"/>
      <c r="K197" s="225"/>
    </row>
    <row r="198" spans="6:11" x14ac:dyDescent="0.25">
      <c r="F198" s="225"/>
      <c r="J198" s="225"/>
      <c r="K198" s="225"/>
    </row>
    <row r="199" spans="6:11" x14ac:dyDescent="0.25">
      <c r="F199" s="225"/>
      <c r="J199" s="225"/>
      <c r="K199" s="225"/>
    </row>
    <row r="200" spans="6:11" x14ac:dyDescent="0.25">
      <c r="F200" s="225"/>
      <c r="K200" s="225"/>
    </row>
    <row r="201" spans="6:11" x14ac:dyDescent="0.25">
      <c r="F201" s="225"/>
      <c r="K201" s="225"/>
    </row>
    <row r="202" spans="6:11" x14ac:dyDescent="0.25">
      <c r="F202" s="225"/>
      <c r="K202" s="225"/>
    </row>
    <row r="203" spans="6:11" x14ac:dyDescent="0.25">
      <c r="F203" s="225"/>
    </row>
    <row r="204" spans="6:11" x14ac:dyDescent="0.25">
      <c r="F204" s="225"/>
    </row>
    <row r="205" spans="6:11" x14ac:dyDescent="0.25">
      <c r="F205" s="225"/>
    </row>
    <row r="206" spans="6:11" x14ac:dyDescent="0.25">
      <c r="F206" s="225"/>
    </row>
    <row r="207" spans="6:11" x14ac:dyDescent="0.25">
      <c r="F207" s="225"/>
    </row>
  </sheetData>
  <mergeCells count="8">
    <mergeCell ref="A2:H2"/>
    <mergeCell ref="A3:H3"/>
    <mergeCell ref="A4:H4"/>
    <mergeCell ref="A5:H5"/>
    <mergeCell ref="G38:H38"/>
    <mergeCell ref="G37:H37"/>
    <mergeCell ref="B37:C37"/>
    <mergeCell ref="B38:C38"/>
  </mergeCells>
  <pageMargins left="0.7" right="0.7" top="0.75" bottom="0.75" header="0.3" footer="0.3"/>
  <pageSetup scale="6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306" t="s">
        <v>0</v>
      </c>
      <c r="C1" s="306"/>
      <c r="D1" s="306"/>
      <c r="E1" s="306"/>
      <c r="F1" s="306"/>
    </row>
    <row r="2" spans="2:12" x14ac:dyDescent="0.3">
      <c r="B2" s="306" t="s">
        <v>57</v>
      </c>
      <c r="C2" s="306"/>
      <c r="D2" s="306"/>
      <c r="E2" s="306"/>
      <c r="F2" s="306"/>
    </row>
    <row r="3" spans="2:12" x14ac:dyDescent="0.3">
      <c r="B3" s="306" t="str">
        <f>FECHA!B8</f>
        <v>Al 31 DE ENERO 2023</v>
      </c>
      <c r="C3" s="306"/>
      <c r="D3" s="306"/>
      <c r="E3" s="306"/>
      <c r="F3" s="306"/>
    </row>
    <row r="4" spans="2:12" x14ac:dyDescent="0.3">
      <c r="B4" s="306" t="s">
        <v>58</v>
      </c>
      <c r="C4" s="306"/>
      <c r="D4" s="306"/>
      <c r="E4" s="306"/>
      <c r="F4" s="306"/>
    </row>
    <row r="5" spans="2:12" x14ac:dyDescent="0.3">
      <c r="B5" s="308" t="s">
        <v>59</v>
      </c>
      <c r="C5" s="307" t="s">
        <v>60</v>
      </c>
      <c r="D5" s="307"/>
      <c r="E5" s="307" t="s">
        <v>61</v>
      </c>
      <c r="F5" s="307"/>
    </row>
    <row r="6" spans="2:12" x14ac:dyDescent="0.3">
      <c r="B6" s="308"/>
      <c r="C6" s="162" t="s">
        <v>62</v>
      </c>
      <c r="D6" s="162" t="s">
        <v>63</v>
      </c>
      <c r="E6" s="162" t="s">
        <v>62</v>
      </c>
      <c r="F6" s="162" t="s">
        <v>63</v>
      </c>
      <c r="H6" s="199" t="s">
        <v>528</v>
      </c>
      <c r="I6" s="198" t="s">
        <v>529</v>
      </c>
      <c r="K6" s="198" t="s">
        <v>530</v>
      </c>
    </row>
    <row r="7" spans="2:12" x14ac:dyDescent="0.3">
      <c r="B7" s="163" t="s">
        <v>269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270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271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443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272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409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273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274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275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444</v>
      </c>
      <c r="C16" s="167">
        <v>11763503.769999996</v>
      </c>
      <c r="D16" s="167"/>
      <c r="E16" s="167">
        <v>0</v>
      </c>
      <c r="F16" s="167"/>
      <c r="G16" s="171" t="s">
        <v>474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445</v>
      </c>
      <c r="C17" s="168">
        <v>-11486395.320000008</v>
      </c>
      <c r="D17" s="168"/>
      <c r="E17" s="168">
        <v>0</v>
      </c>
      <c r="F17" s="168"/>
      <c r="G17" s="171" t="s">
        <v>475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276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277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278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279</v>
      </c>
      <c r="C21" s="168">
        <v>2939909.5</v>
      </c>
      <c r="D21" s="168"/>
      <c r="E21" s="168">
        <v>70434</v>
      </c>
      <c r="F21" s="168"/>
      <c r="G21" s="165" t="s">
        <v>463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280</v>
      </c>
      <c r="C22" s="168">
        <v>786604.28</v>
      </c>
      <c r="D22" s="168"/>
      <c r="E22" s="168">
        <v>185928</v>
      </c>
      <c r="F22" s="168"/>
      <c r="G22" s="165" t="s">
        <v>469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281</v>
      </c>
      <c r="C23" s="168">
        <v>100000</v>
      </c>
      <c r="D23" s="168"/>
      <c r="E23" s="168">
        <v>5879819</v>
      </c>
      <c r="F23" s="168"/>
      <c r="G23" s="165" t="s">
        <v>464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282</v>
      </c>
      <c r="C24" s="168">
        <v>4219165.54</v>
      </c>
      <c r="D24" s="168"/>
      <c r="E24" s="168">
        <v>1573208</v>
      </c>
      <c r="F24" s="168"/>
      <c r="G24" s="165" t="s">
        <v>465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283</v>
      </c>
      <c r="C25" s="168">
        <v>19166842.640000001</v>
      </c>
      <c r="D25" s="168"/>
      <c r="E25" s="168">
        <v>200000</v>
      </c>
      <c r="F25" s="168"/>
      <c r="G25" s="165" t="s">
        <v>468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286</v>
      </c>
      <c r="C26" s="168">
        <v>-2966041.3899999997</v>
      </c>
      <c r="D26" s="168"/>
      <c r="E26" s="168">
        <v>8438331</v>
      </c>
      <c r="F26" s="168"/>
      <c r="G26" s="165" t="s">
        <v>446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284</v>
      </c>
      <c r="C27" s="168">
        <v>1067121.25</v>
      </c>
      <c r="D27" s="168"/>
      <c r="E27" s="168">
        <v>38333686</v>
      </c>
      <c r="F27" s="168"/>
      <c r="G27" s="165" t="s">
        <v>466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473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288</v>
      </c>
      <c r="C29" s="168">
        <v>139593.44</v>
      </c>
      <c r="D29" s="168"/>
      <c r="E29" s="168">
        <v>2134242</v>
      </c>
      <c r="F29" s="168"/>
      <c r="G29" s="165" t="s">
        <v>470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289</v>
      </c>
      <c r="C30" s="168">
        <v>782.72</v>
      </c>
      <c r="D30" s="168"/>
      <c r="E30" s="168">
        <v>51943</v>
      </c>
      <c r="F30" s="168"/>
      <c r="G30" s="165" t="s">
        <v>471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290</v>
      </c>
      <c r="C31" s="168">
        <v>-1213030.6500000001</v>
      </c>
      <c r="D31" s="168"/>
      <c r="E31" s="168">
        <v>279187</v>
      </c>
      <c r="F31" s="168"/>
      <c r="G31" s="165" t="s">
        <v>472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285</v>
      </c>
      <c r="C32" s="168">
        <v>4083055.73</v>
      </c>
      <c r="D32" s="168"/>
      <c r="E32" s="168">
        <v>1566</v>
      </c>
      <c r="F32" s="168"/>
      <c r="G32" s="165" t="s">
        <v>447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287</v>
      </c>
      <c r="C33" s="168">
        <v>4083055.73</v>
      </c>
      <c r="D33" s="168"/>
      <c r="E33" s="168">
        <v>0</v>
      </c>
      <c r="F33" s="168"/>
      <c r="G33" s="165" t="s">
        <v>467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291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292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293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294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295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296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297</v>
      </c>
      <c r="C40" s="168">
        <v>1962559.6</v>
      </c>
      <c r="D40" s="168"/>
      <c r="E40" s="168">
        <v>827366</v>
      </c>
      <c r="F40" s="168"/>
      <c r="G40" s="165" t="s">
        <v>457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451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298</v>
      </c>
      <c r="C42" s="169">
        <v>16145765.66</v>
      </c>
      <c r="D42" s="168"/>
      <c r="E42" s="169">
        <v>4319473</v>
      </c>
      <c r="F42" s="168"/>
      <c r="G42" s="165" t="s">
        <v>458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452</v>
      </c>
      <c r="C43" s="169">
        <v>679052.34</v>
      </c>
      <c r="D43" s="168"/>
      <c r="E43" s="169">
        <v>873800</v>
      </c>
      <c r="F43" s="168"/>
      <c r="G43" s="165" t="s">
        <v>459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299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453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454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455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456</v>
      </c>
      <c r="C48" s="168">
        <v>250000</v>
      </c>
      <c r="D48" s="168"/>
      <c r="E48" s="168">
        <v>468495</v>
      </c>
      <c r="F48" s="168"/>
      <c r="G48" s="165" t="s">
        <v>460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461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462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442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306" t="s">
        <v>0</v>
      </c>
      <c r="C57" s="306"/>
      <c r="D57" s="306"/>
      <c r="E57" s="306"/>
      <c r="F57" s="306"/>
    </row>
    <row r="58" spans="2:12" x14ac:dyDescent="0.3">
      <c r="B58" s="306" t="s">
        <v>57</v>
      </c>
      <c r="C58" s="306"/>
      <c r="D58" s="306"/>
      <c r="E58" s="306"/>
      <c r="F58" s="306"/>
    </row>
    <row r="59" spans="2:12" x14ac:dyDescent="0.3">
      <c r="B59" s="306" t="str">
        <f>B3</f>
        <v>Al 31 DE ENERO 2023</v>
      </c>
      <c r="C59" s="306"/>
      <c r="D59" s="306"/>
      <c r="E59" s="306"/>
      <c r="F59" s="306"/>
    </row>
    <row r="60" spans="2:12" x14ac:dyDescent="0.3">
      <c r="B60" s="306" t="s">
        <v>58</v>
      </c>
      <c r="C60" s="306"/>
      <c r="D60" s="306"/>
      <c r="E60" s="306"/>
      <c r="F60" s="306"/>
    </row>
    <row r="61" spans="2:12" x14ac:dyDescent="0.3">
      <c r="B61" s="176"/>
      <c r="C61" s="307" t="s">
        <v>60</v>
      </c>
      <c r="D61" s="307"/>
      <c r="E61" s="307" t="s">
        <v>61</v>
      </c>
      <c r="F61" s="307"/>
    </row>
    <row r="62" spans="2:12" x14ac:dyDescent="0.3">
      <c r="B62" s="177" t="s">
        <v>11</v>
      </c>
      <c r="C62" s="162" t="s">
        <v>62</v>
      </c>
      <c r="D62" s="162" t="s">
        <v>63</v>
      </c>
      <c r="E62" s="162" t="s">
        <v>62</v>
      </c>
      <c r="F62" s="162" t="s">
        <v>63</v>
      </c>
      <c r="H62" s="202" t="s">
        <v>528</v>
      </c>
      <c r="I62" s="202" t="s">
        <v>529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300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301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302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303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304</v>
      </c>
      <c r="C68" s="168">
        <v>14555035.560000001</v>
      </c>
      <c r="D68" s="168"/>
      <c r="E68" s="168">
        <v>14555156.439999999</v>
      </c>
      <c r="F68" s="168"/>
      <c r="G68" s="165" t="s">
        <v>478</v>
      </c>
      <c r="H68" s="199">
        <v>14555156</v>
      </c>
      <c r="I68" s="198">
        <v>14555036</v>
      </c>
    </row>
    <row r="69" spans="2:9" x14ac:dyDescent="0.3">
      <c r="B69" s="166" t="s">
        <v>305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306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307</v>
      </c>
      <c r="C71" s="178">
        <v>9119792.3699999992</v>
      </c>
      <c r="D71" s="168"/>
      <c r="E71" s="178">
        <v>9119791.6300000008</v>
      </c>
      <c r="F71" s="168"/>
      <c r="G71" s="165" t="s">
        <v>479</v>
      </c>
      <c r="H71" s="199">
        <v>9119792</v>
      </c>
      <c r="I71" s="198">
        <v>9119792</v>
      </c>
    </row>
    <row r="72" spans="2:9" x14ac:dyDescent="0.3">
      <c r="B72" s="166" t="s">
        <v>449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480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308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277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309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310</v>
      </c>
      <c r="C77" s="168">
        <v>472170.82</v>
      </c>
      <c r="D77" s="168"/>
      <c r="E77" s="168">
        <v>472171.18</v>
      </c>
      <c r="F77" s="168"/>
      <c r="G77" s="165" t="s">
        <v>481</v>
      </c>
      <c r="H77" s="199">
        <v>472171</v>
      </c>
      <c r="I77" s="198">
        <v>472171</v>
      </c>
    </row>
    <row r="78" spans="2:9" x14ac:dyDescent="0.3">
      <c r="B78" s="166" t="s">
        <v>311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312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313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314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315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316</v>
      </c>
      <c r="C83" s="168">
        <v>61666669</v>
      </c>
      <c r="D83" s="169"/>
      <c r="E83" s="168">
        <v>61666669</v>
      </c>
      <c r="F83" s="169"/>
      <c r="G83" s="165" t="s">
        <v>482</v>
      </c>
      <c r="H83" s="199">
        <v>61666669</v>
      </c>
      <c r="I83" s="198">
        <v>61666669</v>
      </c>
    </row>
    <row r="84" spans="2:9" x14ac:dyDescent="0.3">
      <c r="B84" s="166" t="s">
        <v>317</v>
      </c>
      <c r="C84" s="168">
        <v>41999999</v>
      </c>
      <c r="D84" s="169"/>
      <c r="E84" s="168">
        <v>42000011</v>
      </c>
      <c r="F84" s="169"/>
      <c r="G84" s="165" t="s">
        <v>483</v>
      </c>
      <c r="H84" s="199">
        <v>42000011</v>
      </c>
      <c r="I84" s="198">
        <v>41999999</v>
      </c>
    </row>
    <row r="85" spans="2:9" x14ac:dyDescent="0.3">
      <c r="B85" s="166" t="s">
        <v>318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319</v>
      </c>
      <c r="C86" s="168">
        <v>206121.41</v>
      </c>
      <c r="D86" s="169"/>
      <c r="E86" s="168">
        <v>178912.59</v>
      </c>
      <c r="F86" s="169"/>
      <c r="G86" s="165" t="s">
        <v>484</v>
      </c>
      <c r="H86" s="199">
        <v>178913</v>
      </c>
      <c r="I86" s="198">
        <v>206121</v>
      </c>
    </row>
    <row r="87" spans="2:9" x14ac:dyDescent="0.3">
      <c r="B87" s="166" t="s">
        <v>320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321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322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323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324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430</v>
      </c>
      <c r="C92" s="178">
        <v>0</v>
      </c>
      <c r="D92" s="169"/>
      <c r="E92" s="178">
        <v>0</v>
      </c>
      <c r="F92" s="169"/>
      <c r="G92" s="165" t="s">
        <v>485</v>
      </c>
      <c r="H92" s="199">
        <v>0</v>
      </c>
      <c r="I92" s="198">
        <v>0</v>
      </c>
    </row>
    <row r="93" spans="2:9" x14ac:dyDescent="0.3">
      <c r="B93" s="166" t="s">
        <v>325</v>
      </c>
      <c r="C93" s="168">
        <v>0</v>
      </c>
      <c r="D93" s="168"/>
      <c r="E93" s="168">
        <v>0</v>
      </c>
      <c r="F93" s="168"/>
      <c r="G93" s="165" t="s">
        <v>486</v>
      </c>
      <c r="H93" s="199">
        <v>0</v>
      </c>
      <c r="I93" s="198">
        <v>0</v>
      </c>
    </row>
    <row r="94" spans="2:9" x14ac:dyDescent="0.3">
      <c r="B94" s="166" t="s">
        <v>431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326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327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328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329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330</v>
      </c>
      <c r="C99" s="178">
        <v>3000000</v>
      </c>
      <c r="D99" s="181"/>
      <c r="E99" s="178">
        <v>3000000</v>
      </c>
      <c r="F99" s="181"/>
      <c r="G99" s="165" t="s">
        <v>487</v>
      </c>
      <c r="H99" s="199">
        <v>3000000</v>
      </c>
      <c r="I99" s="198">
        <v>3000000</v>
      </c>
    </row>
    <row r="100" spans="2:9" x14ac:dyDescent="0.3">
      <c r="B100" s="166" t="s">
        <v>331</v>
      </c>
      <c r="C100" s="178">
        <v>8122.13</v>
      </c>
      <c r="D100" s="181"/>
      <c r="E100" s="178">
        <v>8121.87</v>
      </c>
      <c r="G100" s="165" t="s">
        <v>488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306" t="s">
        <v>0</v>
      </c>
      <c r="C114" s="306"/>
      <c r="D114" s="306"/>
      <c r="E114" s="306"/>
      <c r="F114" s="306"/>
    </row>
    <row r="115" spans="2:9" x14ac:dyDescent="0.3">
      <c r="B115" s="306" t="s">
        <v>57</v>
      </c>
      <c r="C115" s="306"/>
      <c r="D115" s="306"/>
      <c r="E115" s="306"/>
      <c r="F115" s="306"/>
    </row>
    <row r="116" spans="2:9" x14ac:dyDescent="0.3">
      <c r="B116" s="306" t="str">
        <f>B3</f>
        <v>Al 31 DE ENERO 2023</v>
      </c>
      <c r="C116" s="306"/>
      <c r="D116" s="306"/>
      <c r="E116" s="306"/>
      <c r="F116" s="306"/>
    </row>
    <row r="117" spans="2:9" x14ac:dyDescent="0.3">
      <c r="B117" s="306" t="s">
        <v>58</v>
      </c>
      <c r="C117" s="306"/>
      <c r="D117" s="306"/>
      <c r="E117" s="306"/>
      <c r="F117" s="306"/>
    </row>
    <row r="118" spans="2:9" x14ac:dyDescent="0.3">
      <c r="B118" s="176"/>
      <c r="C118" s="307" t="s">
        <v>60</v>
      </c>
      <c r="D118" s="307"/>
      <c r="E118" s="307" t="s">
        <v>61</v>
      </c>
      <c r="F118" s="307"/>
    </row>
    <row r="119" spans="2:9" x14ac:dyDescent="0.3">
      <c r="B119" s="185" t="s">
        <v>11</v>
      </c>
      <c r="C119" s="162" t="s">
        <v>62</v>
      </c>
      <c r="D119" s="162" t="s">
        <v>63</v>
      </c>
      <c r="E119" s="162" t="s">
        <v>62</v>
      </c>
      <c r="F119" s="162" t="s">
        <v>63</v>
      </c>
    </row>
    <row r="120" spans="2:9" x14ac:dyDescent="0.3">
      <c r="B120" s="166" t="s">
        <v>332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333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334</v>
      </c>
      <c r="C122" s="178">
        <v>85553.51</v>
      </c>
      <c r="D122" s="169"/>
      <c r="E122" s="178">
        <v>85554.49</v>
      </c>
      <c r="F122" s="169"/>
      <c r="G122" s="165" t="s">
        <v>489</v>
      </c>
      <c r="H122" s="199">
        <v>85554</v>
      </c>
      <c r="I122" s="198">
        <v>85554</v>
      </c>
    </row>
    <row r="123" spans="2:9" x14ac:dyDescent="0.3">
      <c r="B123" s="166" t="s">
        <v>335</v>
      </c>
      <c r="C123" s="178">
        <v>4372167.1500000004</v>
      </c>
      <c r="D123" s="169"/>
      <c r="E123" s="178">
        <v>4372166.8499999996</v>
      </c>
      <c r="F123" s="169"/>
      <c r="G123" s="165" t="s">
        <v>490</v>
      </c>
      <c r="H123" s="199">
        <v>4372167</v>
      </c>
      <c r="I123" s="198">
        <v>4372167</v>
      </c>
    </row>
    <row r="124" spans="2:9" x14ac:dyDescent="0.3">
      <c r="B124" s="166" t="s">
        <v>336</v>
      </c>
      <c r="C124" s="178">
        <v>709167.26</v>
      </c>
      <c r="D124" s="169"/>
      <c r="E124" s="178">
        <v>709166.74</v>
      </c>
      <c r="F124" s="169"/>
      <c r="G124" s="165" t="s">
        <v>491</v>
      </c>
      <c r="H124" s="199">
        <v>709167</v>
      </c>
      <c r="I124" s="198">
        <v>709167</v>
      </c>
    </row>
    <row r="125" spans="2:9" x14ac:dyDescent="0.3">
      <c r="B125" s="166" t="s">
        <v>450</v>
      </c>
      <c r="C125" s="168">
        <v>8108906</v>
      </c>
      <c r="D125" s="168"/>
      <c r="E125" s="168">
        <v>0</v>
      </c>
      <c r="F125" s="168"/>
      <c r="G125" s="165" t="s">
        <v>492</v>
      </c>
      <c r="H125" s="199">
        <v>4054453</v>
      </c>
      <c r="I125" s="198">
        <v>4054453</v>
      </c>
    </row>
    <row r="126" spans="2:9" x14ac:dyDescent="0.3">
      <c r="B126" s="166" t="s">
        <v>337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338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339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340</v>
      </c>
      <c r="C129" s="178">
        <v>1741507.42</v>
      </c>
      <c r="D129" s="168"/>
      <c r="E129" s="178">
        <v>1771506.58</v>
      </c>
      <c r="F129" s="168"/>
      <c r="G129" s="165" t="s">
        <v>493</v>
      </c>
      <c r="H129" s="199">
        <v>1771507</v>
      </c>
      <c r="I129" s="198">
        <v>1741507</v>
      </c>
    </row>
    <row r="130" spans="2:9" x14ac:dyDescent="0.3">
      <c r="B130" s="166" t="s">
        <v>341</v>
      </c>
      <c r="C130" s="178">
        <v>350000</v>
      </c>
      <c r="D130" s="169"/>
      <c r="E130" s="178">
        <v>350000</v>
      </c>
      <c r="F130" s="169"/>
      <c r="G130" s="165" t="s">
        <v>494</v>
      </c>
      <c r="H130" s="199">
        <v>350000</v>
      </c>
      <c r="I130" s="198">
        <v>350000</v>
      </c>
    </row>
    <row r="131" spans="2:9" x14ac:dyDescent="0.3">
      <c r="B131" s="166" t="s">
        <v>342</v>
      </c>
      <c r="C131" s="178">
        <v>4378332.6500000004</v>
      </c>
      <c r="D131" s="169"/>
      <c r="E131" s="178">
        <v>4378333.3499999996</v>
      </c>
      <c r="F131" s="169"/>
      <c r="G131" s="165" t="s">
        <v>495</v>
      </c>
      <c r="H131" s="199">
        <v>4378333</v>
      </c>
      <c r="I131" s="198">
        <v>4378333</v>
      </c>
    </row>
    <row r="132" spans="2:9" x14ac:dyDescent="0.3">
      <c r="B132" s="166" t="s">
        <v>343</v>
      </c>
      <c r="C132" s="178">
        <v>839118.13</v>
      </c>
      <c r="D132" s="169"/>
      <c r="E132" s="178">
        <v>839117.87</v>
      </c>
      <c r="F132" s="169"/>
      <c r="G132" s="165" t="s">
        <v>496</v>
      </c>
      <c r="H132" s="199">
        <v>839118</v>
      </c>
      <c r="I132" s="198">
        <v>839118</v>
      </c>
    </row>
    <row r="133" spans="2:9" x14ac:dyDescent="0.3">
      <c r="B133" s="166" t="s">
        <v>344</v>
      </c>
      <c r="C133" s="178">
        <v>45192.33</v>
      </c>
      <c r="D133" s="169"/>
      <c r="E133" s="178">
        <v>48191.67</v>
      </c>
      <c r="F133" s="169"/>
      <c r="G133" s="165" t="s">
        <v>497</v>
      </c>
      <c r="H133" s="199">
        <v>48192</v>
      </c>
      <c r="I133" s="198">
        <v>45192</v>
      </c>
    </row>
    <row r="134" spans="2:9" x14ac:dyDescent="0.3">
      <c r="B134" s="166" t="s">
        <v>345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476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346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347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348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349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350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351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352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353</v>
      </c>
      <c r="C143" s="178">
        <v>277468.69</v>
      </c>
      <c r="D143" s="169"/>
      <c r="E143" s="178">
        <v>266269.31</v>
      </c>
      <c r="F143" s="169"/>
      <c r="G143" s="165" t="s">
        <v>498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354</v>
      </c>
      <c r="C144" s="178">
        <v>8408.8799999999992</v>
      </c>
      <c r="D144" s="168"/>
      <c r="E144" s="178">
        <v>8409.1200000000008</v>
      </c>
      <c r="F144" s="168"/>
      <c r="G144" s="165" t="s">
        <v>499</v>
      </c>
      <c r="H144" s="199">
        <v>8409</v>
      </c>
      <c r="I144" s="198">
        <v>8409</v>
      </c>
    </row>
    <row r="145" spans="2:9" x14ac:dyDescent="0.3">
      <c r="B145" s="166" t="s">
        <v>355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356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357</v>
      </c>
      <c r="C147" s="178">
        <v>290672.21999999997</v>
      </c>
      <c r="D147" s="169"/>
      <c r="E147" s="178">
        <v>296471.78000000003</v>
      </c>
      <c r="F147" s="169"/>
      <c r="G147" s="165" t="s">
        <v>500</v>
      </c>
      <c r="H147" s="199">
        <v>296472</v>
      </c>
      <c r="I147" s="198">
        <v>290672</v>
      </c>
    </row>
    <row r="148" spans="2:9" x14ac:dyDescent="0.3">
      <c r="B148" s="166" t="s">
        <v>358</v>
      </c>
      <c r="C148" s="178">
        <v>214589.22999999998</v>
      </c>
      <c r="D148" s="169"/>
      <c r="E148" s="178">
        <v>211588.77000000002</v>
      </c>
      <c r="F148" s="169"/>
      <c r="G148" s="165" t="s">
        <v>501</v>
      </c>
      <c r="H148" s="199">
        <v>211589</v>
      </c>
      <c r="I148" s="198">
        <v>214589</v>
      </c>
    </row>
    <row r="149" spans="2:9" x14ac:dyDescent="0.3">
      <c r="B149" s="166" t="s">
        <v>359</v>
      </c>
      <c r="C149" s="178">
        <v>318756.86</v>
      </c>
      <c r="D149" s="169"/>
      <c r="E149" s="178">
        <v>218757.14</v>
      </c>
      <c r="F149" s="169"/>
      <c r="G149" s="165" t="s">
        <v>502</v>
      </c>
      <c r="H149" s="199">
        <v>218757</v>
      </c>
      <c r="I149" s="198">
        <v>318757</v>
      </c>
    </row>
    <row r="150" spans="2:9" x14ac:dyDescent="0.3">
      <c r="B150" s="166" t="s">
        <v>360</v>
      </c>
      <c r="C150" s="178">
        <v>95953.849999999991</v>
      </c>
      <c r="D150" s="169"/>
      <c r="E150" s="178">
        <v>100954.15000000001</v>
      </c>
      <c r="F150" s="169"/>
      <c r="G150" s="165" t="s">
        <v>503</v>
      </c>
      <c r="H150" s="199">
        <v>100954</v>
      </c>
      <c r="I150" s="198">
        <v>95954</v>
      </c>
    </row>
    <row r="151" spans="2:9" x14ac:dyDescent="0.3">
      <c r="B151" s="166" t="s">
        <v>361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362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363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364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365</v>
      </c>
      <c r="C155" s="178">
        <v>2426667.02</v>
      </c>
      <c r="D155" s="169"/>
      <c r="E155" s="178">
        <v>2421094.98</v>
      </c>
      <c r="F155" s="169"/>
      <c r="G155" s="165" t="s">
        <v>504</v>
      </c>
      <c r="H155" s="199">
        <v>2421094</v>
      </c>
      <c r="I155" s="198">
        <v>2426668</v>
      </c>
    </row>
    <row r="156" spans="2:9" x14ac:dyDescent="0.3">
      <c r="B156" s="166" t="s">
        <v>432</v>
      </c>
      <c r="C156" s="178">
        <v>1500</v>
      </c>
      <c r="D156" s="169"/>
      <c r="E156" s="178">
        <v>1500</v>
      </c>
      <c r="F156" s="169"/>
      <c r="G156" s="165" t="s">
        <v>505</v>
      </c>
      <c r="H156" s="199">
        <v>1500</v>
      </c>
      <c r="I156" s="198">
        <v>1500</v>
      </c>
    </row>
    <row r="157" spans="2:9" x14ac:dyDescent="0.3">
      <c r="B157" s="166" t="s">
        <v>366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367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368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369</v>
      </c>
      <c r="C160" s="178">
        <v>187564.48</v>
      </c>
      <c r="D160" s="188"/>
      <c r="E160" s="178">
        <v>187563.51999999999</v>
      </c>
      <c r="F160" s="196"/>
      <c r="G160" s="161" t="s">
        <v>523</v>
      </c>
      <c r="H160" s="199">
        <v>187564</v>
      </c>
      <c r="I160" s="198">
        <v>187564</v>
      </c>
    </row>
    <row r="161" spans="2:9" x14ac:dyDescent="0.3">
      <c r="B161" s="187" t="s">
        <v>370</v>
      </c>
      <c r="C161" s="178">
        <v>346299.98</v>
      </c>
      <c r="D161" s="188"/>
      <c r="E161" s="178">
        <v>346300.02</v>
      </c>
      <c r="F161" s="196"/>
      <c r="G161" s="161" t="s">
        <v>524</v>
      </c>
      <c r="H161" s="199">
        <v>346300</v>
      </c>
      <c r="I161" s="198">
        <v>346300</v>
      </c>
    </row>
    <row r="162" spans="2:9" x14ac:dyDescent="0.3">
      <c r="B162" s="187" t="s">
        <v>371</v>
      </c>
      <c r="C162" s="167">
        <v>889354.64</v>
      </c>
      <c r="D162" s="189"/>
      <c r="E162" s="167">
        <v>892355.36</v>
      </c>
      <c r="F162" s="197"/>
      <c r="G162" s="161" t="s">
        <v>525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372</v>
      </c>
      <c r="C163" s="178">
        <v>848199.64</v>
      </c>
      <c r="D163" s="169"/>
      <c r="E163" s="178">
        <v>850200.36</v>
      </c>
      <c r="F163" s="195"/>
      <c r="G163" s="161" t="s">
        <v>526</v>
      </c>
      <c r="H163" s="199">
        <v>850200</v>
      </c>
      <c r="I163" s="198">
        <v>848200</v>
      </c>
    </row>
    <row r="164" spans="2:9" x14ac:dyDescent="0.3">
      <c r="B164" s="166" t="s">
        <v>373</v>
      </c>
      <c r="C164" s="178">
        <v>41155</v>
      </c>
      <c r="D164" s="169"/>
      <c r="E164" s="178">
        <v>42155</v>
      </c>
      <c r="F164" s="195"/>
      <c r="G164" s="161" t="s">
        <v>527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306" t="s">
        <v>0</v>
      </c>
      <c r="C171" s="306"/>
      <c r="D171" s="306"/>
      <c r="E171" s="306"/>
      <c r="F171" s="306"/>
    </row>
    <row r="172" spans="2:9" x14ac:dyDescent="0.3">
      <c r="B172" s="306" t="s">
        <v>57</v>
      </c>
      <c r="C172" s="306"/>
      <c r="D172" s="306"/>
      <c r="E172" s="306"/>
      <c r="F172" s="306"/>
    </row>
    <row r="173" spans="2:9" x14ac:dyDescent="0.3">
      <c r="B173" s="306" t="str">
        <f>B3</f>
        <v>Al 31 DE ENERO 2023</v>
      </c>
      <c r="C173" s="306"/>
      <c r="D173" s="306"/>
      <c r="E173" s="306"/>
      <c r="F173" s="306"/>
    </row>
    <row r="174" spans="2:9" x14ac:dyDescent="0.3">
      <c r="B174" s="306" t="s">
        <v>58</v>
      </c>
      <c r="C174" s="306"/>
      <c r="D174" s="306"/>
      <c r="E174" s="306"/>
      <c r="F174" s="306"/>
    </row>
    <row r="175" spans="2:9" x14ac:dyDescent="0.3">
      <c r="B175" s="186"/>
      <c r="C175" s="307" t="s">
        <v>60</v>
      </c>
      <c r="D175" s="307"/>
      <c r="E175" s="307" t="s">
        <v>61</v>
      </c>
      <c r="F175" s="307"/>
    </row>
    <row r="176" spans="2:9" x14ac:dyDescent="0.3">
      <c r="B176" s="185" t="s">
        <v>11</v>
      </c>
      <c r="C176" s="162" t="s">
        <v>62</v>
      </c>
      <c r="D176" s="162" t="s">
        <v>63</v>
      </c>
      <c r="E176" s="162" t="s">
        <v>62</v>
      </c>
      <c r="F176" s="162" t="s">
        <v>63</v>
      </c>
    </row>
    <row r="177" spans="2:9" x14ac:dyDescent="0.3">
      <c r="B177" s="166" t="s">
        <v>374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375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376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506</v>
      </c>
      <c r="H179" s="199">
        <v>719240</v>
      </c>
      <c r="I179" s="198">
        <v>719240</v>
      </c>
    </row>
    <row r="180" spans="2:9" x14ac:dyDescent="0.3">
      <c r="B180" s="166" t="s">
        <v>377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378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507</v>
      </c>
      <c r="H181" s="199">
        <v>2588157</v>
      </c>
      <c r="I181" s="198">
        <v>2588157</v>
      </c>
    </row>
    <row r="182" spans="2:9" x14ac:dyDescent="0.3">
      <c r="B182" s="166" t="s">
        <v>379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508</v>
      </c>
      <c r="H182" s="199">
        <v>1221020</v>
      </c>
      <c r="I182" s="198">
        <v>1221020</v>
      </c>
    </row>
    <row r="183" spans="2:9" x14ac:dyDescent="0.3">
      <c r="B183" s="166" t="s">
        <v>380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509</v>
      </c>
      <c r="H183" s="199">
        <v>841124</v>
      </c>
      <c r="I183" s="198">
        <v>841124</v>
      </c>
    </row>
    <row r="184" spans="2:9" x14ac:dyDescent="0.3">
      <c r="B184" s="166" t="s">
        <v>381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510</v>
      </c>
      <c r="H184" s="199">
        <v>875</v>
      </c>
      <c r="I184" s="198">
        <v>875</v>
      </c>
    </row>
    <row r="185" spans="2:9" x14ac:dyDescent="0.3">
      <c r="B185" s="166" t="s">
        <v>382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383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384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385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386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511</v>
      </c>
      <c r="H190" s="199">
        <v>976056</v>
      </c>
      <c r="I190" s="198">
        <v>975556</v>
      </c>
    </row>
    <row r="191" spans="2:9" x14ac:dyDescent="0.3">
      <c r="B191" s="166" t="s">
        <v>387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512</v>
      </c>
      <c r="H191" s="199">
        <v>276774</v>
      </c>
      <c r="I191" s="198">
        <v>276774</v>
      </c>
    </row>
    <row r="192" spans="2:9" x14ac:dyDescent="0.3">
      <c r="B192" s="166" t="s">
        <v>388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513</v>
      </c>
      <c r="H192" s="199">
        <v>14754</v>
      </c>
      <c r="I192" s="198">
        <v>14754</v>
      </c>
    </row>
    <row r="193" spans="2:9" x14ac:dyDescent="0.3">
      <c r="B193" s="166" t="s">
        <v>389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390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391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392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514</v>
      </c>
      <c r="H196" s="199">
        <v>201154</v>
      </c>
      <c r="I196" s="198">
        <v>199494</v>
      </c>
    </row>
    <row r="197" spans="2:9" x14ac:dyDescent="0.3">
      <c r="B197" s="166" t="s">
        <v>393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515</v>
      </c>
      <c r="H197" s="199">
        <v>723337</v>
      </c>
      <c r="I197" s="198">
        <v>773333</v>
      </c>
    </row>
    <row r="198" spans="2:9" x14ac:dyDescent="0.3">
      <c r="B198" s="166" t="s">
        <v>477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516</v>
      </c>
      <c r="H198" s="199">
        <v>225000</v>
      </c>
      <c r="I198" s="198">
        <v>225000</v>
      </c>
    </row>
    <row r="199" spans="2:9" x14ac:dyDescent="0.3">
      <c r="B199" s="166" t="s">
        <v>394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395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396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397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398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399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400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401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517</v>
      </c>
      <c r="H207" s="199">
        <v>146639</v>
      </c>
      <c r="I207" s="198">
        <v>146639</v>
      </c>
    </row>
    <row r="208" spans="2:9" x14ac:dyDescent="0.3">
      <c r="B208" s="166" t="s">
        <v>402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518</v>
      </c>
      <c r="H208" s="199">
        <v>13750</v>
      </c>
      <c r="I208" s="198">
        <v>13750</v>
      </c>
    </row>
    <row r="209" spans="2:9" x14ac:dyDescent="0.3">
      <c r="B209" s="166" t="s">
        <v>64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65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519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403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404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520</v>
      </c>
      <c r="H213" s="199">
        <v>500000</v>
      </c>
      <c r="I213" s="198">
        <v>500000</v>
      </c>
    </row>
    <row r="214" spans="2:9" x14ac:dyDescent="0.3">
      <c r="B214" s="166" t="s">
        <v>405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521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406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448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407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408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522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6"/>
      <c r="S1" s="35"/>
      <c r="T1" s="35"/>
      <c r="U1" s="35"/>
      <c r="V1" s="35"/>
    </row>
    <row r="2" spans="1:43" ht="14.25" x14ac:dyDescent="0.2">
      <c r="A2" s="309" t="s">
        <v>410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3"/>
      <c r="S2" s="35"/>
      <c r="T2" s="35"/>
      <c r="U2" s="35"/>
      <c r="V2" s="35"/>
    </row>
    <row r="3" spans="1:43" ht="14.25" x14ac:dyDescent="0.2">
      <c r="A3" s="309" t="s">
        <v>433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3"/>
      <c r="S3" s="35"/>
      <c r="T3" s="35"/>
      <c r="U3" s="35"/>
      <c r="V3" s="35"/>
    </row>
    <row r="4" spans="1:43" s="39" customFormat="1" ht="9" thickBot="1" x14ac:dyDescent="0.2">
      <c r="A4" s="310"/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D19" sqref="D19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70" t="s">
        <v>558</v>
      </c>
      <c r="B1" s="287" t="s">
        <v>589</v>
      </c>
      <c r="C1" s="263"/>
      <c r="D1" s="268" t="s">
        <v>531</v>
      </c>
      <c r="E1" s="269">
        <v>7</v>
      </c>
      <c r="F1" s="263"/>
      <c r="G1" s="287" t="s">
        <v>579</v>
      </c>
      <c r="H1" s="263"/>
      <c r="I1" s="287" t="s">
        <v>580</v>
      </c>
      <c r="J1" s="263"/>
      <c r="K1" s="287" t="s">
        <v>581</v>
      </c>
      <c r="L1" s="263"/>
      <c r="M1" s="287"/>
      <c r="N1" s="287"/>
      <c r="O1" s="291"/>
      <c r="P1" s="291"/>
      <c r="Q1" s="287"/>
      <c r="R1" s="291"/>
      <c r="S1" s="311" t="s">
        <v>566</v>
      </c>
      <c r="U1" s="282" t="s">
        <v>562</v>
      </c>
    </row>
    <row r="2" spans="1:21" x14ac:dyDescent="0.25">
      <c r="A2" s="271" t="s">
        <v>559</v>
      </c>
      <c r="B2" s="287" t="s">
        <v>589</v>
      </c>
      <c r="C2" s="263"/>
      <c r="D2" s="314" t="s">
        <v>532</v>
      </c>
      <c r="E2" s="315"/>
      <c r="F2" s="263"/>
      <c r="G2" s="287" t="s">
        <v>579</v>
      </c>
      <c r="H2" s="263"/>
      <c r="I2" s="287" t="s">
        <v>580</v>
      </c>
      <c r="J2" s="263"/>
      <c r="K2" s="287" t="s">
        <v>581</v>
      </c>
      <c r="L2" s="263"/>
      <c r="M2" s="287"/>
      <c r="N2" s="287"/>
      <c r="O2" s="287"/>
      <c r="P2" s="287"/>
      <c r="Q2" s="287"/>
      <c r="R2" s="287"/>
      <c r="S2" s="312"/>
      <c r="U2" s="283" t="s">
        <v>562</v>
      </c>
    </row>
    <row r="3" spans="1:21" ht="16.5" thickBot="1" x14ac:dyDescent="0.3">
      <c r="A3" s="271" t="s">
        <v>560</v>
      </c>
      <c r="B3" s="287" t="s">
        <v>589</v>
      </c>
      <c r="C3" s="263"/>
      <c r="D3" s="316"/>
      <c r="E3" s="317"/>
      <c r="F3" s="263"/>
      <c r="G3" s="287" t="s">
        <v>579</v>
      </c>
      <c r="H3" s="263"/>
      <c r="I3" s="287" t="s">
        <v>580</v>
      </c>
      <c r="J3" s="263"/>
      <c r="K3" s="287" t="s">
        <v>581</v>
      </c>
      <c r="L3" s="263"/>
      <c r="M3" s="287"/>
      <c r="N3" s="287"/>
      <c r="O3" s="287"/>
      <c r="P3" s="287"/>
      <c r="Q3" s="287"/>
      <c r="R3" s="287"/>
      <c r="S3" s="312"/>
      <c r="U3" s="283" t="s">
        <v>562</v>
      </c>
    </row>
    <row r="4" spans="1:21" x14ac:dyDescent="0.25">
      <c r="A4" s="271" t="s">
        <v>561</v>
      </c>
      <c r="B4" s="287" t="s">
        <v>589</v>
      </c>
      <c r="C4" s="263"/>
      <c r="D4" s="263"/>
      <c r="E4" s="263"/>
      <c r="F4" s="263"/>
      <c r="G4" s="287" t="s">
        <v>582</v>
      </c>
      <c r="H4" s="263"/>
      <c r="I4" s="287" t="s">
        <v>583</v>
      </c>
      <c r="J4" s="263"/>
      <c r="K4" s="287" t="s">
        <v>584</v>
      </c>
      <c r="L4" s="263"/>
      <c r="M4" s="287"/>
      <c r="N4" s="287"/>
      <c r="O4" s="287"/>
      <c r="P4" s="287"/>
      <c r="Q4" s="287"/>
      <c r="R4" s="287"/>
      <c r="S4" s="312"/>
      <c r="U4" s="283" t="s">
        <v>562</v>
      </c>
    </row>
    <row r="5" spans="1:21" ht="16.5" thickBot="1" x14ac:dyDescent="0.3">
      <c r="A5" s="272" t="s">
        <v>19</v>
      </c>
      <c r="B5" s="287" t="s">
        <v>589</v>
      </c>
      <c r="C5" s="264"/>
      <c r="D5" s="264"/>
      <c r="E5" s="264"/>
      <c r="F5" s="264"/>
      <c r="G5" s="288" t="s">
        <v>582</v>
      </c>
      <c r="H5" s="264"/>
      <c r="I5" s="288" t="s">
        <v>583</v>
      </c>
      <c r="J5" s="264"/>
      <c r="K5" s="288" t="s">
        <v>584</v>
      </c>
      <c r="L5" s="264"/>
      <c r="M5" s="288"/>
      <c r="N5" s="288"/>
      <c r="O5" s="288"/>
      <c r="P5" s="288"/>
      <c r="Q5" s="288"/>
      <c r="R5" s="288"/>
      <c r="S5" s="313"/>
      <c r="U5" s="284" t="s">
        <v>562</v>
      </c>
    </row>
    <row r="6" spans="1:21" x14ac:dyDescent="0.25">
      <c r="A6" s="296" t="s">
        <v>68</v>
      </c>
      <c r="B6" s="297" t="s">
        <v>589</v>
      </c>
      <c r="C6" s="265"/>
      <c r="D6" s="265"/>
      <c r="E6" s="265"/>
      <c r="F6" s="265"/>
      <c r="G6" s="289" t="s">
        <v>579</v>
      </c>
      <c r="H6" s="265"/>
      <c r="I6" s="289" t="s">
        <v>580</v>
      </c>
      <c r="J6" s="265"/>
      <c r="K6" s="289" t="s">
        <v>581</v>
      </c>
      <c r="L6" s="265"/>
      <c r="M6" s="289"/>
      <c r="N6" s="289"/>
      <c r="O6" s="289"/>
      <c r="P6" s="289"/>
      <c r="Q6" s="289"/>
      <c r="R6" s="289"/>
      <c r="U6" s="285" t="s">
        <v>562</v>
      </c>
    </row>
    <row r="7" spans="1:21" x14ac:dyDescent="0.25">
      <c r="A7" s="298" t="s">
        <v>69</v>
      </c>
      <c r="B7" s="297" t="s">
        <v>589</v>
      </c>
      <c r="C7" s="265"/>
      <c r="D7" s="265"/>
      <c r="E7" s="265"/>
      <c r="F7" s="265"/>
      <c r="G7" s="289" t="s">
        <v>579</v>
      </c>
      <c r="H7" s="265"/>
      <c r="I7" s="289" t="s">
        <v>580</v>
      </c>
      <c r="J7" s="265"/>
      <c r="K7" s="289" t="s">
        <v>581</v>
      </c>
      <c r="L7" s="265"/>
      <c r="M7" s="289"/>
      <c r="N7" s="289"/>
      <c r="O7" s="289"/>
      <c r="P7" s="289"/>
      <c r="Q7" s="289"/>
      <c r="R7" s="289"/>
      <c r="U7" s="285" t="s">
        <v>564</v>
      </c>
    </row>
    <row r="8" spans="1:21" x14ac:dyDescent="0.25">
      <c r="A8" s="298" t="s">
        <v>70</v>
      </c>
      <c r="B8" s="297" t="s">
        <v>588</v>
      </c>
      <c r="C8" s="265"/>
      <c r="D8" s="265"/>
      <c r="E8" s="265"/>
      <c r="F8" s="265"/>
      <c r="G8" s="289" t="s">
        <v>582</v>
      </c>
      <c r="H8" s="265"/>
      <c r="I8" s="289" t="s">
        <v>583</v>
      </c>
      <c r="J8" s="265"/>
      <c r="K8" s="289" t="s">
        <v>584</v>
      </c>
      <c r="L8" s="265"/>
      <c r="M8" s="289"/>
      <c r="N8" s="289"/>
      <c r="O8" s="289"/>
      <c r="P8" s="289"/>
      <c r="Q8" s="289"/>
      <c r="R8" s="289"/>
      <c r="U8" s="285" t="s">
        <v>565</v>
      </c>
    </row>
    <row r="9" spans="1:21" x14ac:dyDescent="0.25">
      <c r="A9" s="275">
        <v>20</v>
      </c>
      <c r="B9" s="290" t="s">
        <v>588</v>
      </c>
      <c r="C9" s="266"/>
      <c r="D9" s="266"/>
      <c r="E9" s="266"/>
      <c r="F9" s="266"/>
      <c r="G9" s="290" t="s">
        <v>582</v>
      </c>
      <c r="H9" s="266"/>
      <c r="I9" s="290" t="s">
        <v>583</v>
      </c>
      <c r="J9" s="266"/>
      <c r="K9" s="290" t="s">
        <v>584</v>
      </c>
      <c r="L9" s="266"/>
      <c r="M9" s="290"/>
      <c r="N9" s="290"/>
      <c r="O9" s="290"/>
      <c r="P9" s="290"/>
      <c r="Q9" s="290"/>
      <c r="R9" s="290"/>
      <c r="U9" s="285" t="s">
        <v>562</v>
      </c>
    </row>
    <row r="10" spans="1:21" x14ac:dyDescent="0.25">
      <c r="A10" s="275">
        <v>21</v>
      </c>
      <c r="B10" s="290" t="s">
        <v>588</v>
      </c>
      <c r="C10" s="266"/>
      <c r="D10" s="266"/>
      <c r="E10" s="266"/>
      <c r="F10" s="266"/>
      <c r="G10" s="290" t="s">
        <v>582</v>
      </c>
      <c r="H10" s="266"/>
      <c r="I10" s="290" t="s">
        <v>583</v>
      </c>
      <c r="J10" s="266"/>
      <c r="K10" s="290" t="s">
        <v>584</v>
      </c>
      <c r="L10" s="266"/>
      <c r="M10" s="290"/>
      <c r="N10" s="290"/>
      <c r="O10" s="290"/>
      <c r="P10" s="290"/>
      <c r="Q10" s="290"/>
      <c r="R10" s="290"/>
      <c r="U10" s="285" t="s">
        <v>562</v>
      </c>
    </row>
    <row r="11" spans="1:21" x14ac:dyDescent="0.25">
      <c r="A11" s="275">
        <v>22</v>
      </c>
      <c r="B11" s="290" t="s">
        <v>588</v>
      </c>
      <c r="C11" s="266"/>
      <c r="D11" s="266"/>
      <c r="E11" s="266"/>
      <c r="F11" s="266"/>
      <c r="G11" s="290" t="s">
        <v>582</v>
      </c>
      <c r="H11" s="266"/>
      <c r="I11" s="290" t="s">
        <v>583</v>
      </c>
      <c r="J11" s="266"/>
      <c r="K11" s="290" t="s">
        <v>584</v>
      </c>
      <c r="L11" s="266"/>
      <c r="M11" s="290"/>
      <c r="N11" s="290"/>
      <c r="O11" s="290"/>
      <c r="P11" s="290"/>
      <c r="Q11" s="290"/>
      <c r="R11" s="290"/>
      <c r="U11" s="285" t="s">
        <v>562</v>
      </c>
    </row>
    <row r="12" spans="1:21" x14ac:dyDescent="0.25">
      <c r="A12" s="275">
        <v>23</v>
      </c>
      <c r="B12" s="290" t="s">
        <v>588</v>
      </c>
      <c r="C12" s="266"/>
      <c r="D12" s="266"/>
      <c r="E12" s="266"/>
      <c r="F12" s="266"/>
      <c r="G12" s="290" t="s">
        <v>582</v>
      </c>
      <c r="H12" s="266"/>
      <c r="I12" s="290" t="s">
        <v>583</v>
      </c>
      <c r="J12" s="266"/>
      <c r="K12" s="290" t="s">
        <v>584</v>
      </c>
      <c r="L12" s="266"/>
      <c r="M12" s="290"/>
      <c r="N12" s="290"/>
      <c r="O12" s="290"/>
      <c r="P12" s="290"/>
      <c r="Q12" s="290"/>
      <c r="R12" s="290"/>
      <c r="U12" s="285" t="s">
        <v>562</v>
      </c>
    </row>
    <row r="13" spans="1:21" x14ac:dyDescent="0.25">
      <c r="A13" s="276">
        <v>24</v>
      </c>
      <c r="B13" s="286" t="s">
        <v>588</v>
      </c>
      <c r="C13" s="267"/>
      <c r="D13" s="267"/>
      <c r="E13" s="267"/>
      <c r="F13" s="267"/>
      <c r="G13" s="286" t="s">
        <v>582</v>
      </c>
      <c r="H13" s="267"/>
      <c r="I13" s="286" t="s">
        <v>583</v>
      </c>
      <c r="J13" s="267"/>
      <c r="K13" s="286" t="s">
        <v>584</v>
      </c>
      <c r="L13" s="267"/>
      <c r="M13" s="286"/>
      <c r="N13" s="286"/>
      <c r="O13" s="286"/>
      <c r="P13" s="286"/>
      <c r="Q13" s="286"/>
      <c r="R13" s="286"/>
      <c r="U13" s="285" t="s">
        <v>562</v>
      </c>
    </row>
    <row r="14" spans="1:21" x14ac:dyDescent="0.25">
      <c r="A14" s="276">
        <v>25</v>
      </c>
      <c r="B14" s="286" t="s">
        <v>588</v>
      </c>
      <c r="C14" s="267"/>
      <c r="D14" s="267"/>
      <c r="E14" s="267"/>
      <c r="F14" s="267"/>
      <c r="G14" s="286" t="s">
        <v>582</v>
      </c>
      <c r="H14" s="267"/>
      <c r="I14" s="286" t="s">
        <v>583</v>
      </c>
      <c r="J14" s="267"/>
      <c r="K14" s="286" t="s">
        <v>584</v>
      </c>
      <c r="L14" s="267"/>
      <c r="M14" s="286"/>
      <c r="N14" s="286"/>
      <c r="O14" s="286"/>
      <c r="P14" s="286"/>
      <c r="Q14" s="286"/>
      <c r="R14" s="286"/>
      <c r="U14" s="285" t="s">
        <v>562</v>
      </c>
    </row>
    <row r="15" spans="1:21" x14ac:dyDescent="0.25">
      <c r="A15" s="276">
        <v>26</v>
      </c>
      <c r="B15" s="286" t="s">
        <v>588</v>
      </c>
      <c r="C15" s="267"/>
      <c r="D15" s="267"/>
      <c r="E15" s="267"/>
      <c r="F15" s="267"/>
      <c r="G15" s="286" t="s">
        <v>582</v>
      </c>
      <c r="H15" s="267"/>
      <c r="I15" s="286" t="s">
        <v>583</v>
      </c>
      <c r="J15" s="267"/>
      <c r="K15" s="286" t="s">
        <v>584</v>
      </c>
      <c r="L15" s="267"/>
      <c r="M15" s="286"/>
      <c r="N15" s="286"/>
      <c r="O15" s="286"/>
      <c r="P15" s="286"/>
      <c r="Q15" s="286"/>
      <c r="R15" s="286"/>
      <c r="U15" s="285" t="s">
        <v>562</v>
      </c>
    </row>
    <row r="16" spans="1:21" x14ac:dyDescent="0.25">
      <c r="A16" s="298">
        <v>27</v>
      </c>
      <c r="B16" s="297" t="s">
        <v>588</v>
      </c>
      <c r="C16" s="265"/>
      <c r="D16" s="265"/>
      <c r="E16" s="265"/>
      <c r="F16" s="265"/>
      <c r="G16" s="289" t="s">
        <v>582</v>
      </c>
      <c r="H16" s="265"/>
      <c r="I16" s="289" t="s">
        <v>583</v>
      </c>
      <c r="J16" s="265"/>
      <c r="K16" s="289" t="s">
        <v>584</v>
      </c>
      <c r="L16" s="265"/>
      <c r="M16" s="289"/>
      <c r="N16" s="289"/>
      <c r="O16" s="289"/>
      <c r="P16" s="289"/>
      <c r="Q16" s="289"/>
      <c r="R16" s="289"/>
      <c r="U16" s="285" t="s">
        <v>562</v>
      </c>
    </row>
    <row r="17" spans="1:21" x14ac:dyDescent="0.25">
      <c r="A17" s="276">
        <v>28</v>
      </c>
      <c r="B17" s="276" t="s">
        <v>589</v>
      </c>
      <c r="C17" s="267"/>
      <c r="D17" s="267"/>
      <c r="E17" s="267"/>
      <c r="F17" s="267"/>
      <c r="G17" s="286" t="s">
        <v>582</v>
      </c>
      <c r="H17" s="267"/>
      <c r="I17" s="286" t="s">
        <v>583</v>
      </c>
      <c r="J17" s="267"/>
      <c r="K17" s="286" t="s">
        <v>584</v>
      </c>
      <c r="L17" s="267"/>
      <c r="M17" s="286"/>
      <c r="N17" s="286"/>
      <c r="O17" s="286"/>
      <c r="P17" s="286"/>
      <c r="Q17" s="286"/>
      <c r="R17" s="286"/>
      <c r="U17" s="285" t="s">
        <v>562</v>
      </c>
    </row>
    <row r="18" spans="1:21" x14ac:dyDescent="0.25">
      <c r="A18" s="276">
        <v>29</v>
      </c>
      <c r="B18" s="276" t="s">
        <v>589</v>
      </c>
      <c r="C18" s="267"/>
      <c r="D18" s="267"/>
      <c r="E18" s="267"/>
      <c r="F18" s="267"/>
      <c r="G18" s="286" t="s">
        <v>582</v>
      </c>
      <c r="H18" s="267"/>
      <c r="I18" s="286" t="s">
        <v>583</v>
      </c>
      <c r="J18" s="267"/>
      <c r="K18" s="286" t="s">
        <v>584</v>
      </c>
      <c r="L18" s="267"/>
      <c r="M18" s="286"/>
      <c r="N18" s="286"/>
      <c r="O18" s="286"/>
      <c r="P18" s="286"/>
      <c r="Q18" s="286"/>
      <c r="R18" s="286"/>
      <c r="U18" s="285" t="s">
        <v>562</v>
      </c>
    </row>
    <row r="19" spans="1:21" x14ac:dyDescent="0.25">
      <c r="A19" s="298">
        <v>30</v>
      </c>
      <c r="B19" s="297" t="s">
        <v>587</v>
      </c>
      <c r="C19" s="265"/>
      <c r="D19" s="265"/>
      <c r="E19" s="265"/>
      <c r="F19" s="265"/>
      <c r="G19" s="289" t="s">
        <v>579</v>
      </c>
      <c r="H19" s="265"/>
      <c r="I19" s="289" t="s">
        <v>580</v>
      </c>
      <c r="J19" s="265"/>
      <c r="K19" s="289" t="s">
        <v>581</v>
      </c>
      <c r="L19" s="265"/>
      <c r="M19" s="289"/>
      <c r="N19" s="289"/>
      <c r="O19" s="289"/>
      <c r="P19" s="289"/>
      <c r="Q19" s="289"/>
      <c r="R19" s="289"/>
      <c r="U19" s="285" t="s">
        <v>563</v>
      </c>
    </row>
    <row r="20" spans="1:21" x14ac:dyDescent="0.25">
      <c r="O20" s="262"/>
      <c r="P20" s="262"/>
      <c r="Q20" s="262"/>
      <c r="R20" s="262"/>
    </row>
    <row r="22" spans="1:21" x14ac:dyDescent="0.25">
      <c r="M22" s="281" t="s">
        <v>567</v>
      </c>
    </row>
    <row r="23" spans="1:21" x14ac:dyDescent="0.25">
      <c r="M23" s="277" t="s">
        <v>568</v>
      </c>
    </row>
    <row r="24" spans="1:21" x14ac:dyDescent="0.25">
      <c r="M24" s="278" t="s">
        <v>569</v>
      </c>
    </row>
    <row r="25" spans="1:21" x14ac:dyDescent="0.25">
      <c r="M25" s="279" t="s">
        <v>571</v>
      </c>
    </row>
    <row r="26" spans="1:21" x14ac:dyDescent="0.25">
      <c r="M26" s="280" t="s">
        <v>570</v>
      </c>
    </row>
  </sheetData>
  <mergeCells count="2">
    <mergeCell ref="S1:S5"/>
    <mergeCell ref="D2:E3"/>
  </mergeCells>
  <phoneticPr fontId="74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70" t="s">
        <v>558</v>
      </c>
      <c r="B1" s="287" t="s">
        <v>578</v>
      </c>
      <c r="C1" s="263"/>
      <c r="D1" s="263"/>
      <c r="E1" s="263"/>
      <c r="F1" s="263"/>
      <c r="G1" s="287" t="s">
        <v>572</v>
      </c>
      <c r="H1" s="287"/>
      <c r="I1" s="291" t="s">
        <v>573</v>
      </c>
      <c r="J1" s="291"/>
      <c r="K1" s="287" t="s">
        <v>574</v>
      </c>
      <c r="L1" s="291"/>
      <c r="M1" s="311" t="s">
        <v>566</v>
      </c>
      <c r="O1" s="268" t="s">
        <v>531</v>
      </c>
      <c r="P1" s="269">
        <v>1</v>
      </c>
      <c r="R1" s="282" t="s">
        <v>562</v>
      </c>
    </row>
    <row r="2" spans="1:18" ht="19.5" customHeight="1" x14ac:dyDescent="0.25">
      <c r="A2" s="271" t="s">
        <v>559</v>
      </c>
      <c r="B2" s="287" t="s">
        <v>578</v>
      </c>
      <c r="C2" s="263"/>
      <c r="D2" s="263"/>
      <c r="E2" s="263"/>
      <c r="F2" s="263"/>
      <c r="G2" s="287" t="s">
        <v>572</v>
      </c>
      <c r="H2" s="287"/>
      <c r="I2" s="287" t="s">
        <v>573</v>
      </c>
      <c r="J2" s="287"/>
      <c r="K2" s="287" t="s">
        <v>574</v>
      </c>
      <c r="L2" s="287"/>
      <c r="M2" s="312"/>
      <c r="O2" s="314" t="s">
        <v>532</v>
      </c>
      <c r="P2" s="315"/>
      <c r="R2" s="283" t="s">
        <v>562</v>
      </c>
    </row>
    <row r="3" spans="1:18" ht="19.5" customHeight="1" thickBot="1" x14ac:dyDescent="0.3">
      <c r="A3" s="271" t="s">
        <v>560</v>
      </c>
      <c r="B3" s="287" t="s">
        <v>578</v>
      </c>
      <c r="C3" s="263"/>
      <c r="D3" s="263"/>
      <c r="E3" s="263"/>
      <c r="F3" s="263"/>
      <c r="G3" s="287" t="s">
        <v>572</v>
      </c>
      <c r="H3" s="287"/>
      <c r="I3" s="287" t="s">
        <v>573</v>
      </c>
      <c r="J3" s="287"/>
      <c r="K3" s="287" t="s">
        <v>574</v>
      </c>
      <c r="L3" s="287"/>
      <c r="M3" s="312"/>
      <c r="O3" s="316"/>
      <c r="P3" s="317"/>
      <c r="R3" s="283" t="s">
        <v>562</v>
      </c>
    </row>
    <row r="4" spans="1:18" ht="19.5" customHeight="1" x14ac:dyDescent="0.25">
      <c r="A4" s="271" t="s">
        <v>561</v>
      </c>
      <c r="B4" s="287" t="s">
        <v>577</v>
      </c>
      <c r="C4" s="263"/>
      <c r="D4" s="263"/>
      <c r="E4" s="263"/>
      <c r="F4" s="263"/>
      <c r="G4" s="287" t="s">
        <v>572</v>
      </c>
      <c r="H4" s="287"/>
      <c r="I4" s="287" t="s">
        <v>573</v>
      </c>
      <c r="J4" s="287"/>
      <c r="K4" s="287" t="s">
        <v>574</v>
      </c>
      <c r="L4" s="287"/>
      <c r="M4" s="312"/>
      <c r="R4" s="283" t="s">
        <v>562</v>
      </c>
    </row>
    <row r="5" spans="1:18" ht="19.5" customHeight="1" thickBot="1" x14ac:dyDescent="0.3">
      <c r="A5" s="272" t="s">
        <v>19</v>
      </c>
      <c r="B5" s="288" t="s">
        <v>577</v>
      </c>
      <c r="C5" s="264"/>
      <c r="D5" s="264"/>
      <c r="E5" s="264"/>
      <c r="F5" s="264"/>
      <c r="G5" s="288" t="s">
        <v>572</v>
      </c>
      <c r="H5" s="288"/>
      <c r="I5" s="288" t="s">
        <v>573</v>
      </c>
      <c r="J5" s="288"/>
      <c r="K5" s="288" t="s">
        <v>574</v>
      </c>
      <c r="L5" s="288"/>
      <c r="M5" s="313"/>
      <c r="R5" s="284" t="s">
        <v>562</v>
      </c>
    </row>
    <row r="6" spans="1:18" ht="19.5" customHeight="1" x14ac:dyDescent="0.25">
      <c r="A6" s="273" t="s">
        <v>68</v>
      </c>
      <c r="B6" s="289" t="s">
        <v>578</v>
      </c>
      <c r="C6" s="265"/>
      <c r="D6" s="265"/>
      <c r="E6" s="265"/>
      <c r="F6" s="265"/>
      <c r="G6" s="289" t="s">
        <v>572</v>
      </c>
      <c r="H6" s="289"/>
      <c r="I6" s="289" t="s">
        <v>573</v>
      </c>
      <c r="J6" s="289"/>
      <c r="K6" s="289" t="s">
        <v>574</v>
      </c>
      <c r="L6" s="289"/>
      <c r="R6" s="285" t="s">
        <v>562</v>
      </c>
    </row>
    <row r="7" spans="1:18" ht="19.5" customHeight="1" x14ac:dyDescent="0.25">
      <c r="A7" s="274" t="s">
        <v>69</v>
      </c>
      <c r="B7" s="289" t="s">
        <v>578</v>
      </c>
      <c r="C7" s="265"/>
      <c r="D7" s="265"/>
      <c r="E7" s="265"/>
      <c r="F7" s="265"/>
      <c r="G7" s="289" t="s">
        <v>572</v>
      </c>
      <c r="H7" s="289"/>
      <c r="I7" s="289" t="s">
        <v>573</v>
      </c>
      <c r="J7" s="289"/>
      <c r="K7" s="289" t="s">
        <v>574</v>
      </c>
      <c r="L7" s="289"/>
      <c r="R7" s="285" t="s">
        <v>564</v>
      </c>
    </row>
    <row r="8" spans="1:18" ht="19.5" customHeight="1" x14ac:dyDescent="0.25">
      <c r="A8" s="274" t="s">
        <v>70</v>
      </c>
      <c r="B8" s="289" t="s">
        <v>577</v>
      </c>
      <c r="C8" s="265"/>
      <c r="D8" s="265"/>
      <c r="E8" s="265"/>
      <c r="F8" s="265"/>
      <c r="G8" s="289" t="s">
        <v>572</v>
      </c>
      <c r="H8" s="289"/>
      <c r="I8" s="289" t="s">
        <v>573</v>
      </c>
      <c r="J8" s="289"/>
      <c r="K8" s="289" t="s">
        <v>574</v>
      </c>
      <c r="L8" s="289"/>
      <c r="R8" s="285" t="s">
        <v>565</v>
      </c>
    </row>
    <row r="9" spans="1:18" ht="19.5" customHeight="1" x14ac:dyDescent="0.25">
      <c r="A9" s="275">
        <v>20</v>
      </c>
      <c r="B9" s="290" t="s">
        <v>577</v>
      </c>
      <c r="C9" s="266"/>
      <c r="D9" s="266"/>
      <c r="E9" s="266"/>
      <c r="F9" s="266"/>
      <c r="G9" s="290" t="s">
        <v>572</v>
      </c>
      <c r="H9" s="290"/>
      <c r="I9" s="290" t="s">
        <v>573</v>
      </c>
      <c r="J9" s="290"/>
      <c r="K9" s="290" t="s">
        <v>574</v>
      </c>
      <c r="L9" s="290"/>
      <c r="R9" s="285" t="s">
        <v>562</v>
      </c>
    </row>
    <row r="10" spans="1:18" ht="19.5" customHeight="1" x14ac:dyDescent="0.25">
      <c r="A10" s="275">
        <v>21</v>
      </c>
      <c r="B10" s="290" t="s">
        <v>577</v>
      </c>
      <c r="C10" s="266"/>
      <c r="D10" s="266"/>
      <c r="E10" s="266"/>
      <c r="F10" s="266"/>
      <c r="G10" s="290" t="s">
        <v>572</v>
      </c>
      <c r="H10" s="290"/>
      <c r="I10" s="290" t="s">
        <v>573</v>
      </c>
      <c r="J10" s="290"/>
      <c r="K10" s="290" t="s">
        <v>574</v>
      </c>
      <c r="L10" s="290"/>
      <c r="R10" s="285" t="s">
        <v>562</v>
      </c>
    </row>
    <row r="11" spans="1:18" ht="19.5" customHeight="1" x14ac:dyDescent="0.25">
      <c r="A11" s="275">
        <v>22</v>
      </c>
      <c r="B11" s="290" t="s">
        <v>577</v>
      </c>
      <c r="C11" s="266"/>
      <c r="D11" s="266"/>
      <c r="E11" s="266"/>
      <c r="F11" s="266"/>
      <c r="G11" s="290" t="s">
        <v>572</v>
      </c>
      <c r="H11" s="290"/>
      <c r="I11" s="290" t="s">
        <v>573</v>
      </c>
      <c r="J11" s="290"/>
      <c r="K11" s="290" t="s">
        <v>574</v>
      </c>
      <c r="L11" s="290"/>
      <c r="R11" s="285" t="s">
        <v>562</v>
      </c>
    </row>
    <row r="12" spans="1:18" ht="19.5" customHeight="1" x14ac:dyDescent="0.25">
      <c r="A12" s="275">
        <v>23</v>
      </c>
      <c r="B12" s="290" t="s">
        <v>577</v>
      </c>
      <c r="C12" s="266"/>
      <c r="D12" s="266"/>
      <c r="E12" s="266"/>
      <c r="F12" s="266"/>
      <c r="G12" s="290" t="s">
        <v>572</v>
      </c>
      <c r="H12" s="290"/>
      <c r="I12" s="290" t="s">
        <v>573</v>
      </c>
      <c r="J12" s="290"/>
      <c r="K12" s="290" t="s">
        <v>574</v>
      </c>
      <c r="L12" s="290"/>
      <c r="R12" s="285" t="s">
        <v>562</v>
      </c>
    </row>
    <row r="13" spans="1:18" ht="19.5" customHeight="1" x14ac:dyDescent="0.25">
      <c r="A13" s="276">
        <v>24</v>
      </c>
      <c r="B13" s="286" t="s">
        <v>577</v>
      </c>
      <c r="C13" s="267"/>
      <c r="D13" s="267"/>
      <c r="E13" s="267"/>
      <c r="F13" s="267"/>
      <c r="G13" s="286" t="s">
        <v>572</v>
      </c>
      <c r="H13" s="286"/>
      <c r="I13" s="286" t="s">
        <v>573</v>
      </c>
      <c r="J13" s="286"/>
      <c r="K13" s="286" t="s">
        <v>574</v>
      </c>
      <c r="L13" s="286"/>
      <c r="R13" s="285" t="s">
        <v>562</v>
      </c>
    </row>
    <row r="14" spans="1:18" ht="19.5" customHeight="1" x14ac:dyDescent="0.25">
      <c r="A14" s="276">
        <v>25</v>
      </c>
      <c r="B14" s="286" t="s">
        <v>577</v>
      </c>
      <c r="C14" s="267"/>
      <c r="D14" s="267"/>
      <c r="E14" s="267"/>
      <c r="F14" s="267"/>
      <c r="G14" s="286" t="s">
        <v>572</v>
      </c>
      <c r="H14" s="286"/>
      <c r="I14" s="286" t="s">
        <v>573</v>
      </c>
      <c r="J14" s="286"/>
      <c r="K14" s="286" t="s">
        <v>574</v>
      </c>
      <c r="L14" s="286"/>
      <c r="R14" s="285" t="s">
        <v>562</v>
      </c>
    </row>
    <row r="15" spans="1:18" ht="19.5" customHeight="1" x14ac:dyDescent="0.25">
      <c r="A15" s="276">
        <v>26</v>
      </c>
      <c r="B15" s="286" t="s">
        <v>577</v>
      </c>
      <c r="C15" s="267"/>
      <c r="D15" s="267"/>
      <c r="E15" s="267"/>
      <c r="F15" s="267"/>
      <c r="G15" s="286" t="s">
        <v>572</v>
      </c>
      <c r="H15" s="286"/>
      <c r="I15" s="286" t="s">
        <v>573</v>
      </c>
      <c r="J15" s="286"/>
      <c r="K15" s="286" t="s">
        <v>574</v>
      </c>
      <c r="L15" s="286"/>
      <c r="R15" s="285" t="s">
        <v>562</v>
      </c>
    </row>
    <row r="16" spans="1:18" ht="19.5" customHeight="1" x14ac:dyDescent="0.25">
      <c r="A16" s="274">
        <v>27</v>
      </c>
      <c r="B16" s="289" t="s">
        <v>577</v>
      </c>
      <c r="C16" s="265"/>
      <c r="D16" s="265"/>
      <c r="E16" s="265"/>
      <c r="F16" s="265"/>
      <c r="G16" s="289" t="s">
        <v>572</v>
      </c>
      <c r="H16" s="289"/>
      <c r="I16" s="289" t="s">
        <v>573</v>
      </c>
      <c r="J16" s="289"/>
      <c r="K16" s="289" t="s">
        <v>574</v>
      </c>
      <c r="L16" s="289"/>
      <c r="R16" s="285" t="s">
        <v>562</v>
      </c>
    </row>
    <row r="17" spans="1:18" ht="19.5" customHeight="1" x14ac:dyDescent="0.25">
      <c r="A17" s="276">
        <v>28</v>
      </c>
      <c r="B17" s="286" t="s">
        <v>577</v>
      </c>
      <c r="C17" s="267"/>
      <c r="D17" s="267"/>
      <c r="E17" s="267"/>
      <c r="F17" s="267"/>
      <c r="G17" s="286" t="s">
        <v>572</v>
      </c>
      <c r="H17" s="286"/>
      <c r="I17" s="286" t="s">
        <v>573</v>
      </c>
      <c r="J17" s="286"/>
      <c r="K17" s="286" t="s">
        <v>574</v>
      </c>
      <c r="L17" s="286"/>
      <c r="R17" s="285" t="s">
        <v>562</v>
      </c>
    </row>
    <row r="18" spans="1:18" ht="19.5" customHeight="1" x14ac:dyDescent="0.25">
      <c r="A18" s="276">
        <v>29</v>
      </c>
      <c r="B18" s="286" t="s">
        <v>577</v>
      </c>
      <c r="C18" s="267"/>
      <c r="D18" s="267"/>
      <c r="E18" s="267"/>
      <c r="F18" s="267"/>
      <c r="G18" s="286" t="s">
        <v>572</v>
      </c>
      <c r="H18" s="286"/>
      <c r="I18" s="286" t="s">
        <v>573</v>
      </c>
      <c r="J18" s="286"/>
      <c r="K18" s="286" t="s">
        <v>574</v>
      </c>
      <c r="L18" s="286"/>
      <c r="R18" s="285" t="s">
        <v>562</v>
      </c>
    </row>
    <row r="19" spans="1:18" ht="19.5" customHeight="1" x14ac:dyDescent="0.25">
      <c r="A19" s="274">
        <v>30</v>
      </c>
      <c r="B19" s="289" t="s">
        <v>578</v>
      </c>
      <c r="C19" s="265"/>
      <c r="D19" s="265"/>
      <c r="E19" s="265"/>
      <c r="F19" s="265"/>
      <c r="G19" s="289" t="s">
        <v>572</v>
      </c>
      <c r="H19" s="289"/>
      <c r="I19" s="289" t="s">
        <v>573</v>
      </c>
      <c r="J19" s="289"/>
      <c r="K19" s="289" t="s">
        <v>574</v>
      </c>
      <c r="L19" s="289"/>
      <c r="R19" s="285" t="s">
        <v>563</v>
      </c>
    </row>
    <row r="20" spans="1:18" x14ac:dyDescent="0.25">
      <c r="I20" s="262"/>
      <c r="J20" s="262"/>
      <c r="K20" s="262"/>
      <c r="L20" s="262"/>
    </row>
    <row r="21" spans="1:18" x14ac:dyDescent="0.25">
      <c r="G21" s="281" t="s">
        <v>567</v>
      </c>
    </row>
    <row r="22" spans="1:18" x14ac:dyDescent="0.25">
      <c r="G22" s="277" t="s">
        <v>568</v>
      </c>
    </row>
    <row r="23" spans="1:18" x14ac:dyDescent="0.25">
      <c r="G23" s="278" t="s">
        <v>569</v>
      </c>
    </row>
    <row r="24" spans="1:18" x14ac:dyDescent="0.25">
      <c r="G24" s="279" t="s">
        <v>571</v>
      </c>
    </row>
    <row r="25" spans="1:18" x14ac:dyDescent="0.25">
      <c r="G25" s="280" t="s">
        <v>570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PATRIMONIO</vt:lpstr>
      <vt:lpstr>Hoja1</vt:lpstr>
      <vt:lpstr>27</vt:lpstr>
      <vt:lpstr>FECHAS</vt:lpstr>
      <vt:lpstr>FECHA</vt:lpstr>
      <vt:lpstr>'27'!Área_de_impresión</vt:lpstr>
      <vt:lpstr>'7-11'!Área_de_impresión</vt:lpstr>
      <vt:lpstr>PATRIMONIO!Área_de_impresión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2024-08-05T22:11:48Z</cp:lastPrinted>
  <dcterms:created xsi:type="dcterms:W3CDTF">2021-10-07T14:43:02Z</dcterms:created>
  <dcterms:modified xsi:type="dcterms:W3CDTF">2024-08-06T13:14:56Z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