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2 DICIEMBRE 2024\ENVIO\"/>
    </mc:Choice>
  </mc:AlternateContent>
  <xr:revisionPtr revIDLastSave="0" documentId="13_ncr:1_{04C6B09B-BD5F-43E0-A6BB-DFB011EB7B83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32" l="1"/>
  <c r="D51" i="32"/>
  <c r="D49" i="32"/>
  <c r="D25" i="32"/>
  <c r="C17" i="32" l="1"/>
  <c r="D17" i="32" l="1"/>
  <c r="C98" i="32" l="1"/>
  <c r="D100" i="32" l="1"/>
  <c r="D34" i="32"/>
  <c r="C100" i="32" l="1"/>
  <c r="C34" i="32"/>
  <c r="D45" i="32"/>
  <c r="C45" i="32"/>
  <c r="C47" i="32" l="1"/>
  <c r="D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<sst xmlns="http://schemas.openxmlformats.org/spreadsheetml/2006/main" count="912" uniqueCount="625">
  <si>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</si>
  <si>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</si>
  <si>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</si>
  <si>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</si>
  <si>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</si>
  <si>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</si>
  <si>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</si>
  <si>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</si>
  <si>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</si>
  <si>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</si>
  <si>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</si>
  <si>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</si>
  <si>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</si>
  <si>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</si>
  <si>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</si>
  <si>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</si>
  <si>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</si>
  <si>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</si>
  <si>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</si>
  <si>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</si>
  <si>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</si>
  <si>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</si>
  <si>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</si>
  <si>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</si>
  <si>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</si>
  <si>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</si>
  <si>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</si>
  <si>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</si>
  <si>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</si>
  <si>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</si>
  <si>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</si>
  <si>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</si>
  <si>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</si>
  <si>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</si>
  <si>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</si>
  <si>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</si>
  <si>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</si>
  <si>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</si>
  <si>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</si>
  <si>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</si>
  <si>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</si>
  <si>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</si>
  <si>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</si>
  <si>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</si>
  <si>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</si>
  <si>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</si>
  <si>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</si>
  <si>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</si>
  <si>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</si>
  <si>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</si>
  <si>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</si>
  <si>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</si>
  <si>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</si>
  <si>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</si>
  <si>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</si>
  <si>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</si>
  <si>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</si>
  <si>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</si>
  <si>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</si>
  <si>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</si>
  <si>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</si>
  <si>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</si>
  <si>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</si>
  <si>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</si>
  <si>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</si>
  <si>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</si>
  <si>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</si>
  <si>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</si>
  <si>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</si>
  <si>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</si>
  <si>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</si>
  <si>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</si>
  <si>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</si>
  <si>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</si>
  <si>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</si>
  <si>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</si>
  <si>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</si>
  <si>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</si>
  <si>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</si>
  <si>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</si>
  <si>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</si>
  <si>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</si>
  <si>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</si>
  <si>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</si>
  <si>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</si>
  <si>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</si>
  <si>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</si>
  <si>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</si>
  <si>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</si>
  <si>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</si>
  <si>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</si>
  <si>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</si>
  <si>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</si>
  <si>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</si>
  <si>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</si>
  <si>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</si>
  <si>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</si>
  <si>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</si>
  <si>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</si>
  <si>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</si>
  <si>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</si>
  <si>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</si>
  <si>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</si>
  <si>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</si>
  <si>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</si>
  <si>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</si>
  <si>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</si>
  <si>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</si>
  <si>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</si>
  <si>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</si>
  <si>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</si>
  <si>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</si>
  <si>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</si>
  <si>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</si>
  <si>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</si>
  <si>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</si>
  <si>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</si>
  <si>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</si>
  <si>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</si>
  <si>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</si>
  <si>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</si>
  <si>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</si>
  <si>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</si>
  <si>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</si>
  <si>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</si>
  <si>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</si>
  <si>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</si>
  <si>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</si>
  <si>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</si>
  <si>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</si>
  <si>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</si>
  <si>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</si>
  <si>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</si>
  <si>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</si>
  <si>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</si>
  <si>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</si>
  <si>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</si>
  <si>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</si>
  <si>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</si>
  <si>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</si>
  <si>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</si>
  <si>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</si>
  <si>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</si>
  <si>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</si>
  <si>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</si>
  <si>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</si>
  <si>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</si>
  <si>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</si>
  <si>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</si>
  <si>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</si>
  <si>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</si>
  <si>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</si>
  <si>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</si>
  <si>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</si>
  <si>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</si>
  <si>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</si>
  <si>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</si>
  <si>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</si>
  <si>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</si>
  <si>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</si>
  <si>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</si>
  <si>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</si>
  <si>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</si>
  <si>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</si>
  <si>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</si>
  <si>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</si>
  <si>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</si>
  <si>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</si>
  <si>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</si>
  <si>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</si>
  <si>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</si>
  <si>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</si>
  <si>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</si>
  <si>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</si>
  <si>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</si>
  <si>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</si>
  <si>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</si>
  <si>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</si>
  <si>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</si>
  <si>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</si>
  <si>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</si>
  <si>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</si>
  <si>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</si>
  <si>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</si>
  <si>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</si>
  <si>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</si>
  <si>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</si>
  <si>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</si>
  <si>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</si>
  <si>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</si>
  <si>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</si>
  <si>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</si>
  <si>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</si>
  <si>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</si>
  <si>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</si>
  <si>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</si>
  <si>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</si>
  <si>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</si>
  <si>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</si>
  <si>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</si>
  <si>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</si>
  <si>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</si>
  <si>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</si>
  <si>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</si>
  <si>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</si>
  <si>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</si>
  <si>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</si>
  <si>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</si>
  <si>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</si>
  <si>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</si>
  <si>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</si>
  <si>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</si>
  <si>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</si>
  <si>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</si>
  <si>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</si>
  <si>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</si>
  <si>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</si>
  <si>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</si>
  <si>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</si>
  <si>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</si>
  <si>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</si>
  <si>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</si>
  <si>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</si>
  <si>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</si>
  <si>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</si>
  <si>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</si>
  <si>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</si>
  <si>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</si>
  <si>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</si>
  <si>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</si>
  <si>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</si>
  <si>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</si>
  <si>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</si>
  <si>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</si>
  <si>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</si>
  <si>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</si>
  <si>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</si>
  <si>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</si>
  <si>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</si>
  <si>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</si>
  <si>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</si>
  <si>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</si>
  <si>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</si>
  <si>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</si>
  <si>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</si>
  <si>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</si>
  <si>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</si>
  <si>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</si>
  <si>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</si>
  <si>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</si>
  <si>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</si>
  <si>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</si>
  <si>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</si>
  <si>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</si>
  <si>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</si>
  <si>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</si>
  <si>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</si>
  <si>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</si>
  <si>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</si>
  <si>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</si>
  <si>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</si>
  <si>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</si>
  <si>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</si>
  <si>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</si>
  <si>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</si>
  <si>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</si>
  <si>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</si>
  <si>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</si>
  <si>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</si>
  <si>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</si>
  <si>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</si>
  <si>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</si>
  <si>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</si>
  <si>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</si>
  <si>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</si>
  <si>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</si>
  <si>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</si>
  <si>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</si>
  <si>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</si>
  <si>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</si>
  <si>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</si>
  <si>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</si>
  <si>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</si>
  <si>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</si>
  <si>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</si>
  <si>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</si>
  <si>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</si>
  <si>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</si>
  <si>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</si>
  <si>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</si>
  <si>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</si>
  <si>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</si>
  <si>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</si>
  <si>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</si>
  <si>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</si>
  <si>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</si>
  <si>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</si>
  <si>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</si>
  <si>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</si>
  <si>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</si>
  <si>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</si>
  <si>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</si>
  <si>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</si>
  <si>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</si>
  <si>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</si>
  <si>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</si>
  <si>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</si>
  <si>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</si>
  <si>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</si>
  <si>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</si>
  <si>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</si>
  <si>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</si>
  <si>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</si>
  <si>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</si>
  <si>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</si>
  <si>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</si>
  <si>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</si>
  <si>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</si>
  <si>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</si>
  <si>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</si>
  <si>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</si>
  <si>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</si>
  <si>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</si>
  <si>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</si>
  <si>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</si>
  <si>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</si>
  <si>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</si>
  <si>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</si>
  <si>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</si>
  <si>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</si>
  <si>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</si>
  <si>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</si>
  <si>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</si>
  <si>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</si>
  <si>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</si>
  <si>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</si>
  <si>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</si>
  <si>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</si>
  <si>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</si>
  <si>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</si>
  <si>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</si>
  <si>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</si>
  <si>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</si>
  <si>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</si>
  <si>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</si>
  <si>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</si>
  <si>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</si>
  <si>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</si>
  <si>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</si>
  <si>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</si>
  <si>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</si>
  <si>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</si>
  <si>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</si>
  <si>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</si>
  <si>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</si>
  <si>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</si>
  <si>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</si>
  <si>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</si>
  <si>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</si>
  <si>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</si>
  <si>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</si>
  <si>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</si>
  <si>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</si>
  <si>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</si>
  <si>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</si>
  <si>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</si>
  <si>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</si>
  <si>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</si>
  <si>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</si>
  <si>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</si>
  <si>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</si>
  <si>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</si>
  <si>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</si>
  <si>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</si>
  <si>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</si>
  <si>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</si>
  <si>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</si>
  <si>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</si>
  <si>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</si>
  <si>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</si>
  <si>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</si>
  <si>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</si>
  <si>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</si>
  <si>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</si>
  <si>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</si>
  <si>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</si>
  <si>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</si>
  <si>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</si>
  <si>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</si>
  <si>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</si>
  <si>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</si>
  <si>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</si>
  <si>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</si>
  <si>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</si>
  <si>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</si>
  <si>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</si>
  <si>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</si>
  <si>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</si>
  <si>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</si>
  <si>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</si>
  <si>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</si>
  <si>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</si>
  <si>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</si>
  <si>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</si>
  <si>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</si>
  <si>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</si>
  <si>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</si>
  <si>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</si>
  <si>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</si>
  <si>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</si>
  <si>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</si>
  <si>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</si>
  <si>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</si>
  <si>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</si>
  <si>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</si>
  <si>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</si>
  <si>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</si>
  <si>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</si>
  <si>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</si>
  <si>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</si>
  <si>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</si>
  <si>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</si>
  <si>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</si>
  <si>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</si>
  <si>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</si>
  <si>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</si>
  <si>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</si>
  <si>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</si>
  <si>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</si>
  <si>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</si>
  <si>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</si>
  <si>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</si>
  <si>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</si>
  <si>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</si>
  <si>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</si>
  <si>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</si>
  <si>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</si>
  <si>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</si>
  <si>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</si>
  <si>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</si>
  <si>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</si>
  <si>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</si>
  <si>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</si>
  <si>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</si>
  <si>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</si>
  <si>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</si>
  <si>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</si>
  <si>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</si>
  <si>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</si>
  <si>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</si>
  <si>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</si>
  <si>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</si>
  <si>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</si>
  <si>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</si>
  <si>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</si>
  <si>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</si>
  <si>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</si>
  <si>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</si>
  <si>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</si>
  <si>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</si>
  <si>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</si>
  <si>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</si>
  <si>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</si>
  <si>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</si>
  <si>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</si>
  <si>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</si>
  <si>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</si>
  <si>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</si>
  <si>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</si>
  <si>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</si>
  <si>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</si>
  <si>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</si>
  <si>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</si>
  <si>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</si>
  <si>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</si>
  <si>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</si>
  <si>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</si>
  <si>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</si>
  <si>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</si>
  <si>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</si>
  <si>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</si>
  <si>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</si>
  <si>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</si>
  <si>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</si>
  <si>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</si>
  <si>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</si>
  <si>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</si>
  <si>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</si>
  <si>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</si>
  <si>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</si>
  <si>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</si>
  <si>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</si>
  <si>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</si>
  <si>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</si>
  <si>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</si>
  <si>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</si>
  <si>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</si>
  <si>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</si>
  <si>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</si>
  <si>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</si>
  <si>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</si>
  <si>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</si>
  <si>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</si>
  <si>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</si>
  <si>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</si>
  <si>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</si>
  <si>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</si>
  <si>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</si>
  <si>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</si>
  <si>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</si>
  <si>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</si>
  <si>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</si>
  <si>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</si>
  <si>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</si>
  <si>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</si>
  <si>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</si>
  <si>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</si>
  <si>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</si>
  <si>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</si>
  <si>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</si>
  <si>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</si>
  <si>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</si>
  <si>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</si>
  <si>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</si>
  <si>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</si>
  <si>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</si>
  <si>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</si>
  <si>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</si>
  <si>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</si>
  <si>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</si>
  <si>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</si>
  <si>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</si>
  <si>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</si>
  <si>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</si>
  <si>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</si>
  <si>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</si>
  <si>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</si>
  <si>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</si>
  <si>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</si>
  <si>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</si>
  <si>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</si>
  <si>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</si>
  <si>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</si>
  <si>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</si>
  <si>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</si>
  <si>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</si>
  <si>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</si>
  <si>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</si>
  <si>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</si>
  <si>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</si>
  <si>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</si>
  <si>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</si>
  <si>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</si>
  <si>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</si>
  <si>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</si>
  <si>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</si>
  <si>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</si>
  <si>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</si>
  <si>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</si>
  <si>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</si>
  <si>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</si>
  <si>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</si>
  <si>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</si>
  <si>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</si>
  <si>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</si>
  <si>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</si>
  <si>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</si>
  <si>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</si>
  <si>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</si>
  <si>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</si>
  <si>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</si>
  <si>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</si>
  <si>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</si>
  <si>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</si>
  <si>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</si>
  <si>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</si>
  <si>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</si>
  <si>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</si>
  <si>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</si>
  <si>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</si>
  <si>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</si>
  <si>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</si>
  <si>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</si>
  <si>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</si>
  <si>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</si>
  <si>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</si>
  <si>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</si>
  <si>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</si>
  <si>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</si>
  <si>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</si>
  <si>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</si>
  <si>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</si>
  <si>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</si>
  <si>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</si>
  <si>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</si>
  <si>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</si>
  <si>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</si>
  <si>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</si>
  <si>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</si>
  <si>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</si>
  <si>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</si>
  <si>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</si>
  <si>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</si>
  <si>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</si>
  <si>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</si>
  <si>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</si>
  <si>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</si>
  <si>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</si>
  <si>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</si>
  <si>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</si>
  <si>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</si>
  <si>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</si>
  <si>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</si>
  <si>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</si>
  <si>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</si>
  <si>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</si>
  <si>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</si>
  <si>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</si>
  <si>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</si>
  <si>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</si>
  <si>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 xml:space="preserve">AL 30 DE NOVIEMBRE 2024 </t>
  </si>
  <si>
    <t xml:space="preserve">AL 31 DE DICIEMBRE 2024 </t>
  </si>
  <si>
    <t>AL 31 DE DICIEMBRE 2024 Y 2023</t>
  </si>
  <si>
    <t xml:space="preserve">              2024</t>
  </si>
  <si>
    <t xml:space="preserve">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</si>
</sst>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37" fontId="52" fillId="7" borderId="0" xfId="16" applyNumberFormat="1" applyFont="1" applyFill="1"/>
    <xf numFmtId="39" fontId="52" fillId="6" borderId="0" xfId="16" applyFont="1" applyFill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3"/>
      <c r="B1" s="283"/>
      <c r="C1" s="283"/>
      <c r="D1" s="283"/>
    </row>
    <row r="2" spans="1:4" x14ac:dyDescent="0.25">
      <c r="A2" s="11"/>
      <c r="B2" s="282" t="s">
        <v>0</v>
      </c>
      <c r="C2" s="282"/>
      <c r="D2" s="282"/>
    </row>
    <row r="3" spans="1:4" x14ac:dyDescent="0.25">
      <c r="A3" s="11"/>
      <c r="B3" s="282" t="s">
        <v>1</v>
      </c>
      <c r="C3" s="282"/>
      <c r="D3" s="282"/>
    </row>
    <row r="4" spans="1:4" x14ac:dyDescent="0.25">
      <c r="A4" s="11"/>
      <c r="B4" s="281" t="str">
        <f>FECHA!B6</f>
        <v>Al 31 DE ENERO 2023 Y 2022</v>
      </c>
      <c r="C4" s="281"/>
      <c r="D4" s="281"/>
    </row>
    <row r="5" spans="1:4" x14ac:dyDescent="0.25">
      <c r="A5" s="11"/>
      <c r="B5" s="282" t="s">
        <v>2</v>
      </c>
      <c r="C5" s="282"/>
      <c r="D5" s="28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2" t="s">
        <v>0</v>
      </c>
      <c r="C61" s="282"/>
      <c r="D61" s="282"/>
    </row>
    <row r="62" spans="1:4" x14ac:dyDescent="0.25">
      <c r="A62" s="11"/>
      <c r="B62" s="282" t="s">
        <v>1</v>
      </c>
      <c r="C62" s="282"/>
      <c r="D62" s="282"/>
    </row>
    <row r="63" spans="1:4" x14ac:dyDescent="0.25">
      <c r="A63" s="11"/>
      <c r="B63" s="281" t="str">
        <f>B4</f>
        <v>Al 31 DE ENERO 2023 Y 2022</v>
      </c>
      <c r="C63" s="281"/>
      <c r="D63" s="281"/>
    </row>
    <row r="64" spans="1:4" x14ac:dyDescent="0.25">
      <c r="A64" s="11"/>
      <c r="B64" s="282" t="s">
        <v>2</v>
      </c>
      <c r="C64" s="282"/>
      <c r="D64" s="28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2" t="s">
        <v>0</v>
      </c>
      <c r="C109" s="282"/>
      <c r="D109" s="282"/>
    </row>
    <row r="110" spans="1:4" x14ac:dyDescent="0.25">
      <c r="A110" s="11"/>
      <c r="B110" s="282" t="s">
        <v>1</v>
      </c>
      <c r="C110" s="282"/>
      <c r="D110" s="282"/>
    </row>
    <row r="111" spans="1:4" x14ac:dyDescent="0.25">
      <c r="A111" s="11"/>
      <c r="B111" s="281" t="str">
        <f>B4</f>
        <v>Al 31 DE ENERO 2023 Y 2022</v>
      </c>
      <c r="C111" s="281"/>
      <c r="D111" s="281"/>
    </row>
    <row r="112" spans="1:4" x14ac:dyDescent="0.25">
      <c r="A112" s="11"/>
      <c r="B112" s="282" t="s">
        <v>2</v>
      </c>
      <c r="C112" s="282"/>
      <c r="D112" s="28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2" t="s">
        <v>0</v>
      </c>
      <c r="C162" s="282"/>
      <c r="D162" s="282"/>
    </row>
    <row r="163" spans="1:4" x14ac:dyDescent="0.25">
      <c r="A163" s="11"/>
      <c r="B163" s="282" t="s">
        <v>1</v>
      </c>
      <c r="C163" s="282"/>
      <c r="D163" s="282"/>
    </row>
    <row r="164" spans="1:4" x14ac:dyDescent="0.25">
      <c r="A164" s="11"/>
      <c r="B164" s="281" t="str">
        <f>B4</f>
        <v>Al 31 DE ENERO 2023 Y 2022</v>
      </c>
      <c r="C164" s="281"/>
      <c r="D164" s="281"/>
    </row>
    <row r="165" spans="1:4" x14ac:dyDescent="0.25">
      <c r="A165" s="11"/>
      <c r="B165" s="282" t="s">
        <v>2</v>
      </c>
      <c r="C165" s="282"/>
      <c r="D165" s="28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2" t="s">
        <v>0</v>
      </c>
      <c r="C222" s="282"/>
      <c r="D222" s="282"/>
    </row>
    <row r="223" spans="1:4" x14ac:dyDescent="0.25">
      <c r="A223" s="11"/>
      <c r="B223" s="282" t="s">
        <v>1</v>
      </c>
      <c r="C223" s="282"/>
      <c r="D223" s="282"/>
    </row>
    <row r="224" spans="1:4" x14ac:dyDescent="0.25">
      <c r="A224" s="11"/>
      <c r="B224" s="281" t="str">
        <f>B4</f>
        <v>Al 31 DE ENERO 2023 Y 2022</v>
      </c>
      <c r="C224" s="281"/>
      <c r="D224" s="281"/>
    </row>
    <row r="225" spans="1:4" x14ac:dyDescent="0.25">
      <c r="A225" s="11"/>
      <c r="B225" s="282" t="s">
        <v>2</v>
      </c>
      <c r="C225" s="282"/>
      <c r="D225" s="28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H167"/>
  <sheetViews>
    <sheetView tabSelected="1" zoomScaleNormal="100" workbookViewId="0">
      <selection activeCell="I24" sqref="I24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8.28515625" style="206" customWidth="1"/>
    <col min="7" max="8" width="20.5703125" style="206" bestFit="1" customWidth="1"/>
    <col min="9" max="9" width="19.85546875" style="206" bestFit="1" customWidth="1"/>
    <col min="10" max="10" width="18.140625" style="206" customWidth="1"/>
    <col min="11" max="177" width="8.28515625" style="206" customWidth="1"/>
    <col min="178" max="16384" width="8.28515625" style="206"/>
  </cols>
  <sheetData>
    <row r="1" spans="1:8" x14ac:dyDescent="0.3">
      <c r="A1" s="284" t="s">
        <v>0</v>
      </c>
      <c r="B1" s="284"/>
      <c r="C1" s="284"/>
      <c r="D1" s="265"/>
    </row>
    <row r="2" spans="1:8" x14ac:dyDescent="0.3">
      <c r="A2" s="284" t="s">
        <v>535</v>
      </c>
      <c r="B2" s="284"/>
      <c r="C2" s="284"/>
      <c r="D2" s="265"/>
    </row>
    <row r="3" spans="1:8" x14ac:dyDescent="0.3">
      <c r="A3" s="284" t="str">
        <f>+FECHAS!B4</f>
        <v>AL 31 DE DICIEMBRE 2024 Y 2023</v>
      </c>
      <c r="B3" s="284"/>
      <c r="C3" s="284"/>
      <c r="D3" s="265"/>
      <c r="H3" s="159"/>
    </row>
    <row r="4" spans="1:8" x14ac:dyDescent="0.3">
      <c r="A4" s="284" t="s">
        <v>2</v>
      </c>
      <c r="B4" s="284"/>
      <c r="C4" s="284"/>
      <c r="D4" s="265"/>
    </row>
    <row r="5" spans="1:8" x14ac:dyDescent="0.3">
      <c r="B5" s="208" t="s">
        <v>536</v>
      </c>
      <c r="C5" s="273" t="s">
        <v>623</v>
      </c>
      <c r="D5" s="269" t="s">
        <v>578</v>
      </c>
    </row>
    <row r="6" spans="1:8" x14ac:dyDescent="0.3">
      <c r="B6" s="209" t="s">
        <v>585</v>
      </c>
      <c r="C6" s="275">
        <v>2942439821.9900002</v>
      </c>
      <c r="D6" s="210">
        <v>2878460255</v>
      </c>
    </row>
    <row r="7" spans="1:8" x14ac:dyDescent="0.3">
      <c r="B7" s="209" t="s">
        <v>537</v>
      </c>
      <c r="C7" s="277">
        <v>290115198.20000005</v>
      </c>
      <c r="D7" s="210">
        <v>201687547</v>
      </c>
    </row>
    <row r="8" spans="1:8" hidden="1" x14ac:dyDescent="0.3">
      <c r="B8" s="209" t="s">
        <v>618</v>
      </c>
      <c r="C8" s="210"/>
      <c r="D8" s="210"/>
    </row>
    <row r="9" spans="1:8" x14ac:dyDescent="0.3">
      <c r="B9" s="209" t="s">
        <v>538</v>
      </c>
      <c r="C9" s="210">
        <v>578727282.07999992</v>
      </c>
      <c r="D9" s="210">
        <v>594565825</v>
      </c>
    </row>
    <row r="10" spans="1:8" x14ac:dyDescent="0.3">
      <c r="B10" s="209" t="s">
        <v>539</v>
      </c>
      <c r="C10" s="210">
        <v>-295514841.74000001</v>
      </c>
      <c r="D10" s="210">
        <v>-324475450</v>
      </c>
    </row>
    <row r="11" spans="1:8" x14ac:dyDescent="0.3">
      <c r="B11" s="209" t="s">
        <v>586</v>
      </c>
      <c r="C11" s="210">
        <v>-295219923.79000002</v>
      </c>
      <c r="D11" s="210">
        <v>-337629761</v>
      </c>
    </row>
    <row r="12" spans="1:8" x14ac:dyDescent="0.3">
      <c r="B12" s="209" t="s">
        <v>540</v>
      </c>
      <c r="C12" s="210">
        <v>-3039455413.1699996</v>
      </c>
      <c r="D12" s="210">
        <v>-2492432749</v>
      </c>
    </row>
    <row r="13" spans="1:8" x14ac:dyDescent="0.3">
      <c r="B13" s="209" t="s">
        <v>541</v>
      </c>
      <c r="C13" s="210">
        <v>-65603387.280000001</v>
      </c>
      <c r="D13" s="210">
        <v>-18628461</v>
      </c>
    </row>
    <row r="14" spans="1:8" x14ac:dyDescent="0.3">
      <c r="B14" s="211" t="s">
        <v>587</v>
      </c>
      <c r="C14" s="210">
        <v>1159193912.0599983</v>
      </c>
      <c r="D14" s="210">
        <v>-1875253518.6199975</v>
      </c>
    </row>
    <row r="15" spans="1:8" hidden="1" x14ac:dyDescent="0.3">
      <c r="B15" s="209" t="s">
        <v>542</v>
      </c>
      <c r="C15" s="210">
        <v>0</v>
      </c>
      <c r="D15" s="210"/>
    </row>
    <row r="16" spans="1:8" x14ac:dyDescent="0.3">
      <c r="B16" s="211"/>
      <c r="C16" s="210"/>
      <c r="D16" s="206"/>
    </row>
    <row r="17" spans="2:8" x14ac:dyDescent="0.3">
      <c r="B17" s="212" t="s">
        <v>615</v>
      </c>
      <c r="C17" s="213">
        <f>C6+C7+C9+C10+C11+C12+C13+C14+C8</f>
        <v>1274682648.3499994</v>
      </c>
      <c r="D17" s="213">
        <f>D6+D7+D9+D10+D11+D12+D13+D14+D8+D15</f>
        <v>-1373706312.6199975</v>
      </c>
    </row>
    <row r="18" spans="2:8" x14ac:dyDescent="0.3">
      <c r="B18" s="212"/>
      <c r="C18" s="210"/>
      <c r="D18" s="210"/>
      <c r="H18" s="276"/>
    </row>
    <row r="19" spans="2:8" x14ac:dyDescent="0.3">
      <c r="B19" s="206"/>
      <c r="D19" s="210"/>
    </row>
    <row r="20" spans="2:8" x14ac:dyDescent="0.3">
      <c r="B20" s="212"/>
      <c r="C20" s="214"/>
      <c r="D20" s="215"/>
    </row>
    <row r="21" spans="2:8" x14ac:dyDescent="0.3">
      <c r="B21" s="212" t="s">
        <v>588</v>
      </c>
      <c r="C21" s="210"/>
      <c r="D21" s="210"/>
    </row>
    <row r="22" spans="2:8" x14ac:dyDescent="0.3">
      <c r="B22" s="211" t="s">
        <v>589</v>
      </c>
      <c r="C22" s="277">
        <v>40179459.319999978</v>
      </c>
      <c r="D22" s="210">
        <v>-30081100</v>
      </c>
    </row>
    <row r="23" spans="2:8" x14ac:dyDescent="0.3">
      <c r="B23" s="211" t="s">
        <v>619</v>
      </c>
      <c r="C23" s="210"/>
      <c r="D23" s="215"/>
    </row>
    <row r="24" spans="2:8" x14ac:dyDescent="0.3">
      <c r="B24" s="211" t="s">
        <v>590</v>
      </c>
      <c r="C24" s="279">
        <v>-22804415218.25</v>
      </c>
      <c r="D24" s="215">
        <v>-28421879138.860001</v>
      </c>
    </row>
    <row r="25" spans="2:8" x14ac:dyDescent="0.3">
      <c r="B25" s="211" t="s">
        <v>591</v>
      </c>
      <c r="C25" s="279">
        <v>23578071732.490002</v>
      </c>
      <c r="D25" s="215">
        <f>24462958575.66+1</f>
        <v>24462958576.66</v>
      </c>
    </row>
    <row r="26" spans="2:8" x14ac:dyDescent="0.3">
      <c r="B26" s="211" t="s">
        <v>592</v>
      </c>
      <c r="C26" s="210">
        <v>-171328899.97000027</v>
      </c>
      <c r="D26" s="206">
        <v>-186151645.97</v>
      </c>
    </row>
    <row r="27" spans="2:8" x14ac:dyDescent="0.3">
      <c r="B27" s="211" t="s">
        <v>593</v>
      </c>
      <c r="C27" s="210">
        <v>0</v>
      </c>
      <c r="D27" s="206">
        <v>126444374.39999999</v>
      </c>
    </row>
    <row r="28" spans="2:8" x14ac:dyDescent="0.3">
      <c r="B28" s="211" t="s">
        <v>594</v>
      </c>
      <c r="C28" s="215">
        <v>35308894.149999999</v>
      </c>
      <c r="D28" s="210">
        <v>-1101697.0599999968</v>
      </c>
    </row>
    <row r="29" spans="2:8" hidden="1" x14ac:dyDescent="0.3">
      <c r="B29" s="211" t="s">
        <v>543</v>
      </c>
      <c r="C29" s="215"/>
      <c r="D29" s="210"/>
    </row>
    <row r="30" spans="2:8" hidden="1" x14ac:dyDescent="0.3">
      <c r="B30" s="211" t="s">
        <v>544</v>
      </c>
      <c r="C30" s="210"/>
      <c r="D30" s="215"/>
    </row>
    <row r="31" spans="2:8" hidden="1" x14ac:dyDescent="0.3">
      <c r="B31" s="211" t="s">
        <v>545</v>
      </c>
      <c r="C31" s="210"/>
      <c r="D31" s="215"/>
    </row>
    <row r="32" spans="2:8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616</v>
      </c>
      <c r="C34" s="213">
        <f>C22+C25+C27+C28+C29+C30+C32+C24+C26</f>
        <v>677815967.74000263</v>
      </c>
      <c r="D34" s="213">
        <f>+D22+D24+D25+D26+D27+D28+D23</f>
        <v>-4049810630.8300004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595</v>
      </c>
      <c r="C38" s="279">
        <v>35653445405.989998</v>
      </c>
      <c r="D38" s="215">
        <v>38992890496.589996</v>
      </c>
    </row>
    <row r="39" spans="2:4" x14ac:dyDescent="0.3">
      <c r="B39" s="209" t="s">
        <v>596</v>
      </c>
      <c r="C39" s="279">
        <v>-35922610322.040001</v>
      </c>
      <c r="D39" s="215">
        <v>-38415046515.029999</v>
      </c>
    </row>
    <row r="40" spans="2:4" x14ac:dyDescent="0.3">
      <c r="B40" s="209" t="s">
        <v>597</v>
      </c>
      <c r="C40" s="280">
        <v>1670018766.8399999</v>
      </c>
      <c r="D40" s="215">
        <v>0</v>
      </c>
    </row>
    <row r="41" spans="2:4" x14ac:dyDescent="0.3">
      <c r="B41" s="209" t="s">
        <v>598</v>
      </c>
      <c r="C41" s="280">
        <v>-2517322132.8499999</v>
      </c>
      <c r="D41" s="215">
        <v>1863506275</v>
      </c>
    </row>
    <row r="42" spans="2:4" x14ac:dyDescent="0.3">
      <c r="B42" s="211" t="s">
        <v>599</v>
      </c>
      <c r="C42" s="215">
        <v>0</v>
      </c>
      <c r="D42" s="215">
        <v>3149999999.999999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617</v>
      </c>
      <c r="C44" s="210"/>
      <c r="D44" s="206"/>
    </row>
    <row r="45" spans="2:4" x14ac:dyDescent="0.3">
      <c r="B45" s="212"/>
      <c r="C45" s="213">
        <f>C38+C39+C40+C41+C42</f>
        <v>-1116468282.060003</v>
      </c>
      <c r="D45" s="217">
        <f>SUM(D38:D43)</f>
        <v>5591350256.5599966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836030334.02999902</v>
      </c>
      <c r="D47" s="216">
        <f>+D17+D34+D45</f>
        <v>167833313.1099987</v>
      </c>
    </row>
    <row r="48" spans="2:4" x14ac:dyDescent="0.3">
      <c r="B48" s="217"/>
      <c r="C48" s="210"/>
      <c r="D48" s="210"/>
    </row>
    <row r="49" spans="1:8" x14ac:dyDescent="0.3">
      <c r="B49" s="212" t="s">
        <v>571</v>
      </c>
      <c r="C49" s="218">
        <v>2474337131.77</v>
      </c>
      <c r="D49" s="218">
        <f>2306503816.93+1</f>
        <v>2306503817.9299998</v>
      </c>
    </row>
    <row r="50" spans="1:8" x14ac:dyDescent="0.3">
      <c r="B50" s="217"/>
      <c r="C50" s="210"/>
      <c r="D50" s="210"/>
    </row>
    <row r="51" spans="1:8" x14ac:dyDescent="0.3">
      <c r="B51" s="212" t="s">
        <v>572</v>
      </c>
      <c r="C51" s="218">
        <v>3310367465.8000002</v>
      </c>
      <c r="D51" s="218">
        <f>2474337131.77-1</f>
        <v>2474337130.77</v>
      </c>
      <c r="H51" s="272"/>
    </row>
    <row r="52" spans="1:8" x14ac:dyDescent="0.3">
      <c r="B52" s="212"/>
      <c r="C52" s="218"/>
      <c r="D52" s="218"/>
    </row>
    <row r="53" spans="1:8" x14ac:dyDescent="0.3">
      <c r="B53" s="212"/>
      <c r="C53" s="218"/>
      <c r="D53" s="218"/>
    </row>
    <row r="54" spans="1:8" x14ac:dyDescent="0.3">
      <c r="B54" s="212"/>
      <c r="C54" s="218"/>
      <c r="D54" s="218"/>
    </row>
    <row r="55" spans="1:8" x14ac:dyDescent="0.3">
      <c r="B55" s="212"/>
      <c r="C55" s="218"/>
      <c r="D55" s="218"/>
    </row>
    <row r="56" spans="1:8" x14ac:dyDescent="0.3">
      <c r="B56" s="212"/>
      <c r="C56" s="218"/>
      <c r="D56" s="218"/>
    </row>
    <row r="57" spans="1:8" x14ac:dyDescent="0.3">
      <c r="B57" s="212"/>
      <c r="C57" s="218"/>
      <c r="D57" s="218"/>
    </row>
    <row r="58" spans="1:8" x14ac:dyDescent="0.3">
      <c r="B58" s="219" t="s">
        <v>534</v>
      </c>
      <c r="C58" s="220" t="s">
        <v>547</v>
      </c>
      <c r="D58" s="220"/>
    </row>
    <row r="59" spans="1:8" x14ac:dyDescent="0.3">
      <c r="B59" s="221" t="s">
        <v>548</v>
      </c>
      <c r="C59" s="222" t="s">
        <v>549</v>
      </c>
      <c r="D59" s="222"/>
    </row>
    <row r="60" spans="1:8" x14ac:dyDescent="0.3">
      <c r="B60" s="217"/>
      <c r="C60" s="223">
        <v>4</v>
      </c>
      <c r="D60" s="223"/>
    </row>
    <row r="61" spans="1:8" x14ac:dyDescent="0.3">
      <c r="A61" s="206"/>
      <c r="B61" s="224" t="s">
        <v>0</v>
      </c>
      <c r="C61" s="210"/>
      <c r="D61" s="210"/>
    </row>
    <row r="62" spans="1:8" x14ac:dyDescent="0.3">
      <c r="A62" s="206"/>
      <c r="B62" s="224" t="s">
        <v>535</v>
      </c>
      <c r="C62" s="210"/>
      <c r="D62" s="210"/>
    </row>
    <row r="63" spans="1:8" x14ac:dyDescent="0.3">
      <c r="A63" s="206"/>
      <c r="B63" s="225" t="str">
        <f>+A3</f>
        <v>AL 31 DE DICIEMBRE 2024 Y 2023</v>
      </c>
      <c r="C63" s="210"/>
      <c r="D63" s="210"/>
    </row>
    <row r="64" spans="1:8" x14ac:dyDescent="0.3">
      <c r="A64" s="206"/>
      <c r="B64" s="225" t="s">
        <v>2</v>
      </c>
      <c r="C64" s="210"/>
      <c r="D64" s="210"/>
    </row>
    <row r="65" spans="2:4" x14ac:dyDescent="0.3">
      <c r="B65" s="226"/>
      <c r="C65" s="269" t="s">
        <v>624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600</v>
      </c>
      <c r="C67" s="210"/>
      <c r="D67" s="215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601</v>
      </c>
      <c r="C69" s="274">
        <v>243929301.39999992</v>
      </c>
      <c r="D69" s="215">
        <v>435507565</v>
      </c>
    </row>
    <row r="70" spans="2:4" x14ac:dyDescent="0.3">
      <c r="B70" s="211"/>
      <c r="C70" s="210"/>
      <c r="D70" s="210"/>
    </row>
    <row r="71" spans="2:4" ht="34.5" x14ac:dyDescent="0.3">
      <c r="B71" s="270" t="s">
        <v>602</v>
      </c>
      <c r="C71" s="277">
        <v>0</v>
      </c>
      <c r="D71" s="210">
        <v>509603095</v>
      </c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603</v>
      </c>
      <c r="C76" s="210"/>
      <c r="D76" s="210"/>
    </row>
    <row r="77" spans="2:4" x14ac:dyDescent="0.3">
      <c r="B77" s="211" t="s">
        <v>604</v>
      </c>
      <c r="C77" s="274">
        <v>232735153.34</v>
      </c>
      <c r="D77" s="210">
        <v>408080343.20999998</v>
      </c>
    </row>
    <row r="78" spans="2:4" hidden="1" x14ac:dyDescent="0.3">
      <c r="B78" s="211" t="s">
        <v>605</v>
      </c>
      <c r="C78" s="210"/>
      <c r="D78" s="210"/>
    </row>
    <row r="79" spans="2:4" hidden="1" x14ac:dyDescent="0.3">
      <c r="B79" s="211" t="s">
        <v>606</v>
      </c>
      <c r="C79" s="210"/>
      <c r="D79" s="210"/>
    </row>
    <row r="80" spans="2:4" x14ac:dyDescent="0.3">
      <c r="B80" s="211" t="s">
        <v>607</v>
      </c>
      <c r="C80" s="277">
        <v>0</v>
      </c>
      <c r="D80" s="210">
        <v>695969</v>
      </c>
    </row>
    <row r="81" spans="2:4" x14ac:dyDescent="0.3">
      <c r="B81" s="211" t="s">
        <v>608</v>
      </c>
      <c r="C81" s="277">
        <v>501814232.05000007</v>
      </c>
      <c r="D81" s="228">
        <v>271475793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x14ac:dyDescent="0.3">
      <c r="B84" s="211" t="s">
        <v>604</v>
      </c>
      <c r="C84" s="215">
        <v>-182735153.34</v>
      </c>
      <c r="D84" s="215">
        <v>0</v>
      </c>
    </row>
    <row r="85" spans="2:4" hidden="1" x14ac:dyDescent="0.3">
      <c r="B85" s="211" t="s">
        <v>609</v>
      </c>
      <c r="C85" s="215"/>
      <c r="D85" s="215"/>
    </row>
    <row r="86" spans="2:4" hidden="1" x14ac:dyDescent="0.3">
      <c r="B86" s="211" t="s">
        <v>606</v>
      </c>
      <c r="C86" s="215"/>
      <c r="D86" s="215"/>
    </row>
    <row r="87" spans="2:4" hidden="1" x14ac:dyDescent="0.3">
      <c r="B87" s="211" t="s">
        <v>607</v>
      </c>
      <c r="C87" s="215">
        <v>0</v>
      </c>
      <c r="D87" s="215">
        <v>0</v>
      </c>
    </row>
    <row r="88" spans="2:4" x14ac:dyDescent="0.3">
      <c r="B88" s="211" t="s">
        <v>608</v>
      </c>
      <c r="C88" s="274">
        <v>-654212.87</v>
      </c>
      <c r="D88" s="215">
        <v>-3242.37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10">
        <v>276551864.74000001</v>
      </c>
      <c r="D90" s="210">
        <v>80525475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610</v>
      </c>
      <c r="C93" s="277">
        <v>-6457446.4000046253</v>
      </c>
      <c r="D93" s="210">
        <v>-1326705</v>
      </c>
    </row>
    <row r="94" spans="2:4" x14ac:dyDescent="0.3">
      <c r="B94" s="211" t="s">
        <v>608</v>
      </c>
      <c r="C94" s="277">
        <v>-316943571.97000027</v>
      </c>
      <c r="D94" s="210">
        <v>-600606400</v>
      </c>
    </row>
    <row r="95" spans="2:4" x14ac:dyDescent="0.3">
      <c r="B95" s="211" t="s">
        <v>611</v>
      </c>
      <c r="C95" s="277">
        <v>11699487.100000009</v>
      </c>
      <c r="D95" s="210">
        <v>138998655</v>
      </c>
    </row>
    <row r="96" spans="2:4" x14ac:dyDescent="0.3">
      <c r="B96" s="211" t="s">
        <v>612</v>
      </c>
      <c r="C96" s="277">
        <v>184356582.53</v>
      </c>
      <c r="D96" s="210">
        <v>-132417513</v>
      </c>
    </row>
    <row r="97" spans="2:4" x14ac:dyDescent="0.3">
      <c r="B97" s="211" t="s">
        <v>613</v>
      </c>
      <c r="C97" s="279">
        <v>330386411.7700032</v>
      </c>
      <c r="D97" s="210">
        <v>-2484239347.6199975</v>
      </c>
    </row>
    <row r="98" spans="2:4" x14ac:dyDescent="0.3">
      <c r="B98" s="211" t="s">
        <v>614</v>
      </c>
      <c r="C98" s="210">
        <f>SUM(C77:C97)</f>
        <v>1030753346.9499984</v>
      </c>
      <c r="D98" s="210">
        <f>SUM(D71:D97)</f>
        <v>-1809213877.7799973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1274682648.3499982</v>
      </c>
      <c r="D100" s="216">
        <f>+D98+D69</f>
        <v>-1373706312.7799973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C65: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5" t="s">
        <v>0</v>
      </c>
      <c r="C1" s="285"/>
      <c r="D1" s="285"/>
      <c r="E1" s="285"/>
      <c r="F1" s="285"/>
    </row>
    <row r="2" spans="2:12" x14ac:dyDescent="0.3">
      <c r="B2" s="285" t="s">
        <v>57</v>
      </c>
      <c r="C2" s="285"/>
      <c r="D2" s="285"/>
      <c r="E2" s="285"/>
      <c r="F2" s="285"/>
    </row>
    <row r="3" spans="2:12" x14ac:dyDescent="0.3">
      <c r="B3" s="285" t="str">
        <f>FECHA!B8</f>
        <v>Al 31 DE ENERO 2023</v>
      </c>
      <c r="C3" s="285"/>
      <c r="D3" s="285"/>
      <c r="E3" s="285"/>
      <c r="F3" s="285"/>
    </row>
    <row r="4" spans="2:12" x14ac:dyDescent="0.3">
      <c r="B4" s="285" t="s">
        <v>58</v>
      </c>
      <c r="C4" s="285"/>
      <c r="D4" s="285"/>
      <c r="E4" s="285"/>
      <c r="F4" s="285"/>
    </row>
    <row r="5" spans="2:12" x14ac:dyDescent="0.3">
      <c r="B5" s="287" t="s">
        <v>59</v>
      </c>
      <c r="C5" s="286" t="s">
        <v>60</v>
      </c>
      <c r="D5" s="286"/>
      <c r="E5" s="286" t="s">
        <v>61</v>
      </c>
      <c r="F5" s="286"/>
    </row>
    <row r="6" spans="2:12" x14ac:dyDescent="0.3">
      <c r="B6" s="287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5" t="s">
        <v>0</v>
      </c>
      <c r="C57" s="285"/>
      <c r="D57" s="285"/>
      <c r="E57" s="285"/>
      <c r="F57" s="285"/>
    </row>
    <row r="58" spans="2:12" x14ac:dyDescent="0.3">
      <c r="B58" s="285" t="s">
        <v>57</v>
      </c>
      <c r="C58" s="285"/>
      <c r="D58" s="285"/>
      <c r="E58" s="285"/>
      <c r="F58" s="285"/>
    </row>
    <row r="59" spans="2:12" x14ac:dyDescent="0.3">
      <c r="B59" s="285" t="str">
        <f>B3</f>
        <v>Al 31 DE ENERO 2023</v>
      </c>
      <c r="C59" s="285"/>
      <c r="D59" s="285"/>
      <c r="E59" s="285"/>
      <c r="F59" s="285"/>
    </row>
    <row r="60" spans="2:12" x14ac:dyDescent="0.3">
      <c r="B60" s="285" t="s">
        <v>58</v>
      </c>
      <c r="C60" s="285"/>
      <c r="D60" s="285"/>
      <c r="E60" s="285"/>
      <c r="F60" s="285"/>
    </row>
    <row r="61" spans="2:12" x14ac:dyDescent="0.3">
      <c r="B61" s="176"/>
      <c r="C61" s="286" t="s">
        <v>60</v>
      </c>
      <c r="D61" s="286"/>
      <c r="E61" s="286" t="s">
        <v>61</v>
      </c>
      <c r="F61" s="286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5" t="s">
        <v>0</v>
      </c>
      <c r="C114" s="285"/>
      <c r="D114" s="285"/>
      <c r="E114" s="285"/>
      <c r="F114" s="285"/>
    </row>
    <row r="115" spans="2:9" x14ac:dyDescent="0.3">
      <c r="B115" s="285" t="s">
        <v>57</v>
      </c>
      <c r="C115" s="285"/>
      <c r="D115" s="285"/>
      <c r="E115" s="285"/>
      <c r="F115" s="285"/>
    </row>
    <row r="116" spans="2:9" x14ac:dyDescent="0.3">
      <c r="B116" s="285" t="str">
        <f>B3</f>
        <v>Al 31 DE ENERO 2023</v>
      </c>
      <c r="C116" s="285"/>
      <c r="D116" s="285"/>
      <c r="E116" s="285"/>
      <c r="F116" s="285"/>
    </row>
    <row r="117" spans="2:9" x14ac:dyDescent="0.3">
      <c r="B117" s="285" t="s">
        <v>58</v>
      </c>
      <c r="C117" s="285"/>
      <c r="D117" s="285"/>
      <c r="E117" s="285"/>
      <c r="F117" s="285"/>
    </row>
    <row r="118" spans="2:9" x14ac:dyDescent="0.3">
      <c r="B118" s="176"/>
      <c r="C118" s="286" t="s">
        <v>60</v>
      </c>
      <c r="D118" s="286"/>
      <c r="E118" s="286" t="s">
        <v>61</v>
      </c>
      <c r="F118" s="286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5" t="s">
        <v>0</v>
      </c>
      <c r="C171" s="285"/>
      <c r="D171" s="285"/>
      <c r="E171" s="285"/>
      <c r="F171" s="285"/>
    </row>
    <row r="172" spans="2:9" x14ac:dyDescent="0.3">
      <c r="B172" s="285" t="s">
        <v>57</v>
      </c>
      <c r="C172" s="285"/>
      <c r="D172" s="285"/>
      <c r="E172" s="285"/>
      <c r="F172" s="285"/>
    </row>
    <row r="173" spans="2:9" x14ac:dyDescent="0.3">
      <c r="B173" s="285" t="str">
        <f>B3</f>
        <v>Al 31 DE ENERO 2023</v>
      </c>
      <c r="C173" s="285"/>
      <c r="D173" s="285"/>
      <c r="E173" s="285"/>
      <c r="F173" s="285"/>
    </row>
    <row r="174" spans="2:9" x14ac:dyDescent="0.3">
      <c r="B174" s="285" t="s">
        <v>58</v>
      </c>
      <c r="C174" s="285"/>
      <c r="D174" s="285"/>
      <c r="E174" s="285"/>
      <c r="F174" s="285"/>
    </row>
    <row r="175" spans="2:9" x14ac:dyDescent="0.3">
      <c r="B175" s="186"/>
      <c r="C175" s="286" t="s">
        <v>60</v>
      </c>
      <c r="D175" s="286"/>
      <c r="E175" s="286" t="s">
        <v>61</v>
      </c>
      <c r="F175" s="286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36"/>
      <c r="S1" s="35"/>
      <c r="T1" s="35"/>
      <c r="U1" s="35"/>
      <c r="V1" s="35"/>
    </row>
    <row r="2" spans="1:43" ht="14.25" x14ac:dyDescent="0.2">
      <c r="A2" s="288" t="s">
        <v>410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33"/>
      <c r="S2" s="35"/>
      <c r="T2" s="35"/>
      <c r="U2" s="35"/>
      <c r="V2" s="35"/>
    </row>
    <row r="3" spans="1:43" ht="14.25" x14ac:dyDescent="0.2">
      <c r="A3" s="288" t="s">
        <v>433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33"/>
      <c r="S3" s="35"/>
      <c r="T3" s="35"/>
      <c r="U3" s="35"/>
      <c r="V3" s="35"/>
    </row>
    <row r="4" spans="1:43" s="39" customFormat="1" ht="9" thickBot="1" x14ac:dyDescent="0.2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O27" sqref="O27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622</v>
      </c>
      <c r="C1" s="236"/>
      <c r="D1" s="241" t="s">
        <v>531</v>
      </c>
      <c r="E1" s="242">
        <v>12</v>
      </c>
      <c r="F1" s="236"/>
      <c r="G1" s="260" t="s">
        <v>579</v>
      </c>
      <c r="H1" s="236"/>
      <c r="I1" s="260" t="s">
        <v>580</v>
      </c>
      <c r="J1" s="236"/>
      <c r="K1" s="260" t="s">
        <v>581</v>
      </c>
      <c r="L1" s="236"/>
      <c r="M1" s="260"/>
      <c r="N1" s="260"/>
      <c r="O1" s="264"/>
      <c r="P1" s="264"/>
      <c r="Q1" s="260"/>
      <c r="R1" s="264"/>
      <c r="S1" s="290" t="s">
        <v>563</v>
      </c>
      <c r="U1" s="255" t="s">
        <v>559</v>
      </c>
    </row>
    <row r="2" spans="1:21" x14ac:dyDescent="0.25">
      <c r="A2" s="244" t="s">
        <v>556</v>
      </c>
      <c r="B2" s="260" t="s">
        <v>622</v>
      </c>
      <c r="C2" s="236"/>
      <c r="D2" s="293" t="s">
        <v>532</v>
      </c>
      <c r="E2" s="294"/>
      <c r="F2" s="236"/>
      <c r="G2" s="260" t="s">
        <v>579</v>
      </c>
      <c r="H2" s="236"/>
      <c r="I2" s="260" t="s">
        <v>580</v>
      </c>
      <c r="J2" s="236"/>
      <c r="K2" s="260" t="s">
        <v>581</v>
      </c>
      <c r="L2" s="236"/>
      <c r="M2" s="260"/>
      <c r="N2" s="260"/>
      <c r="O2" s="260"/>
      <c r="P2" s="260"/>
      <c r="Q2" s="260"/>
      <c r="R2" s="260"/>
      <c r="S2" s="291"/>
      <c r="U2" s="256" t="s">
        <v>559</v>
      </c>
    </row>
    <row r="3" spans="1:21" ht="16.5" thickBot="1" x14ac:dyDescent="0.3">
      <c r="A3" s="244" t="s">
        <v>557</v>
      </c>
      <c r="B3" s="260" t="s">
        <v>622</v>
      </c>
      <c r="C3" s="236"/>
      <c r="D3" s="295"/>
      <c r="E3" s="296"/>
      <c r="F3" s="236"/>
      <c r="G3" s="260" t="s">
        <v>579</v>
      </c>
      <c r="H3" s="236"/>
      <c r="I3" s="260" t="s">
        <v>580</v>
      </c>
      <c r="J3" s="236"/>
      <c r="K3" s="260" t="s">
        <v>581</v>
      </c>
      <c r="L3" s="236"/>
      <c r="M3" s="260"/>
      <c r="N3" s="260"/>
      <c r="O3" s="260"/>
      <c r="P3" s="260"/>
      <c r="Q3" s="260"/>
      <c r="R3" s="260"/>
      <c r="S3" s="291"/>
      <c r="U3" s="256" t="s">
        <v>559</v>
      </c>
    </row>
    <row r="4" spans="1:21" x14ac:dyDescent="0.25">
      <c r="A4" s="244" t="s">
        <v>558</v>
      </c>
      <c r="B4" s="260" t="s">
        <v>622</v>
      </c>
      <c r="C4" s="236"/>
      <c r="D4" s="236"/>
      <c r="E4" s="236"/>
      <c r="F4" s="236"/>
      <c r="G4" s="260" t="s">
        <v>582</v>
      </c>
      <c r="H4" s="236"/>
      <c r="I4" s="260" t="s">
        <v>583</v>
      </c>
      <c r="J4" s="236"/>
      <c r="K4" s="260" t="s">
        <v>584</v>
      </c>
      <c r="L4" s="236"/>
      <c r="M4" s="260"/>
      <c r="N4" s="260"/>
      <c r="O4" s="260"/>
      <c r="P4" s="260"/>
      <c r="Q4" s="260"/>
      <c r="R4" s="260"/>
      <c r="S4" s="291"/>
      <c r="U4" s="256" t="s">
        <v>559</v>
      </c>
    </row>
    <row r="5" spans="1:21" ht="16.5" thickBot="1" x14ac:dyDescent="0.3">
      <c r="A5" s="245" t="s">
        <v>19</v>
      </c>
      <c r="B5" s="260" t="s">
        <v>622</v>
      </c>
      <c r="C5" s="237"/>
      <c r="D5" s="237"/>
      <c r="E5" s="237"/>
      <c r="F5" s="237"/>
      <c r="G5" s="261" t="s">
        <v>582</v>
      </c>
      <c r="H5" s="237"/>
      <c r="I5" s="261" t="s">
        <v>583</v>
      </c>
      <c r="J5" s="237"/>
      <c r="K5" s="261" t="s">
        <v>584</v>
      </c>
      <c r="L5" s="237"/>
      <c r="M5" s="261"/>
      <c r="N5" s="261"/>
      <c r="O5" s="261"/>
      <c r="P5" s="261"/>
      <c r="Q5" s="261"/>
      <c r="R5" s="261"/>
      <c r="S5" s="292"/>
      <c r="U5" s="257" t="s">
        <v>559</v>
      </c>
    </row>
    <row r="6" spans="1:21" x14ac:dyDescent="0.25">
      <c r="A6" s="266" t="s">
        <v>68</v>
      </c>
      <c r="B6" s="267" t="s">
        <v>622</v>
      </c>
      <c r="C6" s="238"/>
      <c r="D6" s="238"/>
      <c r="E6" s="238"/>
      <c r="F6" s="238"/>
      <c r="G6" s="262" t="s">
        <v>579</v>
      </c>
      <c r="H6" s="238"/>
      <c r="I6" s="262" t="s">
        <v>580</v>
      </c>
      <c r="J6" s="238"/>
      <c r="K6" s="262" t="s">
        <v>581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622</v>
      </c>
      <c r="C7" s="238"/>
      <c r="D7" s="238"/>
      <c r="E7" s="238"/>
      <c r="F7" s="238"/>
      <c r="G7" s="262" t="s">
        <v>579</v>
      </c>
      <c r="H7" s="238"/>
      <c r="I7" s="262" t="s">
        <v>580</v>
      </c>
      <c r="J7" s="238"/>
      <c r="K7" s="262" t="s">
        <v>581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621</v>
      </c>
      <c r="C8" s="238"/>
      <c r="D8" s="238"/>
      <c r="E8" s="238"/>
      <c r="F8" s="238"/>
      <c r="G8" s="262" t="s">
        <v>582</v>
      </c>
      <c r="H8" s="238"/>
      <c r="I8" s="262" t="s">
        <v>583</v>
      </c>
      <c r="J8" s="238"/>
      <c r="K8" s="262" t="s">
        <v>584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621</v>
      </c>
      <c r="C9" s="239"/>
      <c r="D9" s="239"/>
      <c r="E9" s="239"/>
      <c r="F9" s="239"/>
      <c r="G9" s="263" t="s">
        <v>582</v>
      </c>
      <c r="H9" s="239"/>
      <c r="I9" s="263" t="s">
        <v>583</v>
      </c>
      <c r="J9" s="239"/>
      <c r="K9" s="263" t="s">
        <v>584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621</v>
      </c>
      <c r="C10" s="239"/>
      <c r="D10" s="239"/>
      <c r="E10" s="239"/>
      <c r="F10" s="239"/>
      <c r="G10" s="263" t="s">
        <v>582</v>
      </c>
      <c r="H10" s="239"/>
      <c r="I10" s="263" t="s">
        <v>583</v>
      </c>
      <c r="J10" s="239"/>
      <c r="K10" s="263" t="s">
        <v>584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621</v>
      </c>
      <c r="C11" s="239"/>
      <c r="D11" s="239"/>
      <c r="E11" s="239"/>
      <c r="F11" s="239"/>
      <c r="G11" s="263" t="s">
        <v>582</v>
      </c>
      <c r="H11" s="239"/>
      <c r="I11" s="263" t="s">
        <v>583</v>
      </c>
      <c r="J11" s="239"/>
      <c r="K11" s="263" t="s">
        <v>584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621</v>
      </c>
      <c r="C12" s="239"/>
      <c r="D12" s="239"/>
      <c r="E12" s="239"/>
      <c r="F12" s="239"/>
      <c r="G12" s="263" t="s">
        <v>582</v>
      </c>
      <c r="H12" s="239"/>
      <c r="I12" s="263" t="s">
        <v>583</v>
      </c>
      <c r="J12" s="239"/>
      <c r="K12" s="263" t="s">
        <v>584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621</v>
      </c>
      <c r="C13" s="240"/>
      <c r="D13" s="240"/>
      <c r="E13" s="240"/>
      <c r="F13" s="240"/>
      <c r="G13" s="259" t="s">
        <v>582</v>
      </c>
      <c r="H13" s="240"/>
      <c r="I13" s="259" t="s">
        <v>583</v>
      </c>
      <c r="J13" s="240"/>
      <c r="K13" s="259" t="s">
        <v>584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621</v>
      </c>
      <c r="C14" s="240"/>
      <c r="D14" s="240"/>
      <c r="E14" s="240"/>
      <c r="F14" s="240"/>
      <c r="G14" s="259" t="s">
        <v>582</v>
      </c>
      <c r="H14" s="240"/>
      <c r="I14" s="259" t="s">
        <v>583</v>
      </c>
      <c r="J14" s="240"/>
      <c r="K14" s="259" t="s">
        <v>584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621</v>
      </c>
      <c r="C15" s="240"/>
      <c r="D15" s="240"/>
      <c r="E15" s="240"/>
      <c r="F15" s="240"/>
      <c r="G15" s="259" t="s">
        <v>582</v>
      </c>
      <c r="H15" s="240"/>
      <c r="I15" s="259" t="s">
        <v>583</v>
      </c>
      <c r="J15" s="240"/>
      <c r="K15" s="259" t="s">
        <v>584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621</v>
      </c>
      <c r="C16" s="238"/>
      <c r="D16" s="238"/>
      <c r="E16" s="238"/>
      <c r="F16" s="238"/>
      <c r="G16" s="262" t="s">
        <v>582</v>
      </c>
      <c r="H16" s="238"/>
      <c r="I16" s="262" t="s">
        <v>583</v>
      </c>
      <c r="J16" s="238"/>
      <c r="K16" s="262" t="s">
        <v>584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622</v>
      </c>
      <c r="C17" s="240"/>
      <c r="D17" s="240"/>
      <c r="E17" s="240"/>
      <c r="F17" s="240"/>
      <c r="G17" s="259" t="s">
        <v>582</v>
      </c>
      <c r="H17" s="240"/>
      <c r="I17" s="259" t="s">
        <v>583</v>
      </c>
      <c r="J17" s="240"/>
      <c r="K17" s="259" t="s">
        <v>584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622</v>
      </c>
      <c r="C18" s="240"/>
      <c r="D18" s="240"/>
      <c r="E18" s="240"/>
      <c r="F18" s="240"/>
      <c r="G18" s="259" t="s">
        <v>582</v>
      </c>
      <c r="H18" s="240"/>
      <c r="I18" s="259" t="s">
        <v>583</v>
      </c>
      <c r="J18" s="240"/>
      <c r="K18" s="259" t="s">
        <v>584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A19" s="268">
        <v>30</v>
      </c>
      <c r="B19" s="267" t="s">
        <v>620</v>
      </c>
      <c r="C19" s="238"/>
      <c r="D19" s="238"/>
      <c r="E19" s="238"/>
      <c r="F19" s="238"/>
      <c r="G19" s="262" t="s">
        <v>579</v>
      </c>
      <c r="H19" s="238"/>
      <c r="I19" s="262" t="s">
        <v>580</v>
      </c>
      <c r="J19" s="238"/>
      <c r="K19" s="262" t="s">
        <v>581</v>
      </c>
      <c r="L19" s="238"/>
      <c r="M19" s="262"/>
      <c r="N19" s="262"/>
      <c r="O19" s="262"/>
      <c r="P19" s="262"/>
      <c r="Q19" s="262"/>
      <c r="R19" s="262"/>
      <c r="U19" s="258" t="s">
        <v>560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564</v>
      </c>
    </row>
    <row r="23" spans="1:21" x14ac:dyDescent="0.25">
      <c r="M23" s="250" t="s">
        <v>565</v>
      </c>
    </row>
    <row r="24" spans="1:21" x14ac:dyDescent="0.25">
      <c r="M24" s="251" t="s">
        <v>566</v>
      </c>
    </row>
    <row r="25" spans="1:21" x14ac:dyDescent="0.25">
      <c r="M25" s="252" t="s">
        <v>568</v>
      </c>
    </row>
    <row r="26" spans="1:21" x14ac:dyDescent="0.25">
      <c r="M26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90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91"/>
      <c r="O2" s="293" t="s">
        <v>532</v>
      </c>
      <c r="P2" s="294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91"/>
      <c r="O3" s="295"/>
      <c r="P3" s="296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91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2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2025-01-09T19:55:28Z</cp:lastPrinted>
  <dcterms:created xsi:type="dcterms:W3CDTF">2021-10-07T14:43:02Z</dcterms:created>
  <dcterms:modified xsi:type="dcterms:W3CDTF">2025-01-09T20:08:57Z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