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https://bancoagricolagobdo-my.sharepoint.com/personal/a_roque_bagricola_gob_do/Documents/Escritorio/"/>
    </mc:Choice>
  </mc:AlternateContent>
  <xr:revisionPtr revIDLastSave="2" documentId="8_{E39425B5-9042-4802-BC4F-72BB986F54A5}" xr6:coauthVersionLast="47" xr6:coauthVersionMax="47" xr10:uidLastSave="{7668048A-FD98-4310-8DF7-F122CEFDA8E2}"/>
  <bookViews>
    <workbookView xWindow="600" yWindow="345" windowWidth="22815" windowHeight="12315" xr2:uid="{00000000-000D-0000-FFFF-FFFF00000000}"/>
  </bookViews>
  <sheets>
    <sheet name="Plantilla Presupuesto" sheetId="2" r:id="rId1"/>
  </sheets>
  <externalReferences>
    <externalReference r:id="rId2"/>
    <externalReference r:id="rId3"/>
    <externalReference r:id="rId4"/>
  </externalReferences>
  <definedNames>
    <definedName name="_xlnm.Print_Area" localSheetId="0">'Plantilla Presupuesto'!$A$7:$C$108</definedName>
    <definedName name="_xlnm.Print_Titles" localSheetId="0">'Plantilla Presupuesto'!$1:$12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80" i="2" l="1"/>
  <c r="B79" i="2"/>
  <c r="B41" i="2"/>
  <c r="B39" i="2"/>
  <c r="B27" i="2"/>
  <c r="B63" i="2"/>
  <c r="B66" i="2"/>
  <c r="B60" i="2"/>
  <c r="B57" i="2"/>
  <c r="B37" i="2"/>
  <c r="B35" i="2"/>
  <c r="B33" i="2"/>
  <c r="B32" i="2"/>
  <c r="B31" i="2"/>
  <c r="B29" i="2"/>
  <c r="B28" i="2"/>
  <c r="B26" i="2"/>
  <c r="B25" i="2"/>
  <c r="B24" i="2"/>
  <c r="B23" i="2"/>
  <c r="B22" i="2"/>
  <c r="B21" i="2"/>
  <c r="B19" i="2"/>
  <c r="B18" i="2"/>
  <c r="B16" i="2"/>
  <c r="B15" i="2"/>
  <c r="B14" i="2" l="1"/>
  <c r="B20" i="2"/>
  <c r="H23" i="2" s="1"/>
  <c r="C56" i="2" l="1"/>
  <c r="C14" i="2"/>
  <c r="B40" i="2"/>
  <c r="B30" i="2" l="1"/>
  <c r="B65" i="2" l="1"/>
  <c r="B56" i="2"/>
  <c r="B13" i="2" l="1"/>
  <c r="C13" i="2" s="1"/>
  <c r="C77" i="2" s="1"/>
  <c r="B77" i="2" l="1"/>
  <c r="J87" i="2" l="1"/>
  <c r="B89" i="2"/>
  <c r="C89" i="2" s="1"/>
</calcChain>
</file>

<file path=xl/sharedStrings.xml><?xml version="1.0" encoding="utf-8"?>
<sst xmlns="http://schemas.openxmlformats.org/spreadsheetml/2006/main" count="93" uniqueCount="93">
  <si>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</si>
  <si>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</si>
  <si>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</si>
  <si>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</si>
  <si>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</si>
  <si>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</si>
  <si>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</si>
  <si>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</si>
  <si>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</si>
  <si>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</si>
  <si>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</si>
  <si>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</si>
  <si>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</si>
  <si>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</si>
  <si>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</si>
  <si>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</si>
  <si>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</si>
  <si>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</si>
  <si>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</si>
  <si>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</si>
  <si>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</si>
  <si>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</si>
  <si>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</si>
  <si>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</si>
  <si>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</si>
  <si>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</si>
  <si>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</si>
  <si>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</si>
  <si>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</si>
  <si>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</si>
  <si>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</si>
  <si>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</si>
  <si>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</si>
  <si>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</si>
  <si>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</si>
  <si>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</si>
  <si>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Presupuesto Aprobado</t>
  </si>
  <si>
    <t>Presupuesto Modificado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</si>
  <si>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</si>
  <si>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</si>
  <si>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</si>
  <si>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</si>
  <si>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</si>
  <si>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</si>
  <si>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</si>
  <si>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</si>
  <si>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</si>
  <si>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</si>
  <si>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</si>
  <si>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</si>
  <si>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</si>
  <si>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</si>
  <si>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</si>
  <si>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</si>
  <si>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</si>
  <si>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</si>
  <si>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</si>
  <si>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</si>
  <si>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</si>
  <si>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</si>
  <si>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</si>
  <si>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</si>
  <si>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</si>
  <si>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</si>
  <si>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</si>
  <si>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</si>
  <si>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</si>
  <si>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</si>
  <si>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</si>
  <si>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</si>
  <si>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</si>
  <si>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</si>
  <si>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</si>
  <si>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</si>
  <si>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</si>
  <si>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</si>
  <si>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</si>
  <si>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</si>
  <si>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</si>
  <si>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</si>
  <si>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Presupuesto de Gastos y Aplicaciones Financieras </t>
  </si>
  <si>
    <t>Fuente: SIGEF</t>
  </si>
  <si>
    <t>un presupuesto complementario.</t>
  </si>
  <si>
    <r>
      <rPr>
        <b/>
        <sz val="11"/>
        <color theme="1"/>
        <rFont val="Calibri"/>
        <family val="2"/>
        <scheme val="minor"/>
      </rPr>
      <t>Presupuesto modificado</t>
    </r>
    <r>
      <rPr>
        <sz val="11"/>
        <color theme="1"/>
        <rFont val="Calibri"/>
        <family val="2"/>
        <scheme val="minor"/>
      </rPr>
      <t xml:space="preserve">: Se refiere al prespuesto aprobado en caso de que el Congreso Nacional apruebe </t>
    </r>
  </si>
  <si>
    <t>cumplido los requisitos administrativos dispuestos por el reglamento de la presente Ley.</t>
  </si>
  <si>
    <r>
      <t xml:space="preserve">Total devengado: </t>
    </r>
    <r>
      <rPr>
        <sz val="11"/>
        <color theme="1"/>
        <rFont val="Calibri"/>
        <family val="2"/>
        <scheme val="minor"/>
      </rPr>
      <t>Son los recursos financieros que surge con la obligacion de pago por la recepción de conformidad</t>
    </r>
  </si>
  <si>
    <t xml:space="preserve">de obras, bienes y servicios oportunmente contratados o, en los casos de gastos sin contrapretación, por haberse </t>
  </si>
  <si>
    <r>
      <rPr>
        <b/>
        <sz val="11"/>
        <color theme="1"/>
        <rFont val="Calibri"/>
        <family val="2"/>
        <scheme val="minor"/>
      </rPr>
      <t>Presupuesto aprobado</t>
    </r>
    <r>
      <rPr>
        <sz val="11"/>
        <color theme="1"/>
        <rFont val="Calibri"/>
        <family val="2"/>
        <scheme val="minor"/>
      </rPr>
      <t>: Se refiere al prepuesto aprobado en Ley de Prespuesto General del Estado</t>
    </r>
  </si>
  <si>
    <t>AÑO 2026</t>
  </si>
  <si>
    <t>BANCO AGRICOLA DE LA REPUBLICA DOMINICANA</t>
  </si>
  <si>
    <t xml:space="preserve">     </t>
  </si>
  <si>
    <t xml:space="preserve">                                                                                                       Hipolito Bazil Suazo</t>
  </si>
  <si>
    <t xml:space="preserve">                                                                                          Director de Planeación Estrategica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</si>
</sst>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5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0" fillId="0" borderId="0" xfId="0" applyAlignment="1">
      <alignment horizontal="left"/>
    </xf>
    <xf numFmtId="43" fontId="4" fillId="0" borderId="6" xfId="1" applyFont="1" applyBorder="1" applyAlignment="1">
      <alignment vertical="center" wrapText="1"/>
    </xf>
    <xf numFmtId="43" fontId="4" fillId="0" borderId="7" xfId="1" applyFont="1" applyBorder="1"/>
    <xf numFmtId="164" fontId="0" fillId="0" borderId="3" xfId="0" applyNumberFormat="1" applyBorder="1" applyAlignment="1">
      <alignment vertical="center" wrapText="1"/>
    </xf>
    <xf numFmtId="0" fontId="0" fillId="0" borderId="3" xfId="0" applyBorder="1"/>
    <xf numFmtId="164" fontId="1" fillId="0" borderId="3" xfId="0" applyNumberFormat="1" applyFont="1" applyBorder="1" applyAlignment="1">
      <alignment vertical="center" wrapText="1"/>
    </xf>
    <xf numFmtId="164" fontId="0" fillId="0" borderId="9" xfId="0" applyNumberFormat="1" applyBorder="1" applyAlignment="1">
      <alignment vertical="center" wrapText="1"/>
    </xf>
    <xf numFmtId="0" fontId="0" fillId="0" borderId="4" xfId="0" applyBorder="1"/>
    <xf numFmtId="43" fontId="0" fillId="0" borderId="3" xfId="1" applyFont="1" applyBorder="1"/>
    <xf numFmtId="43" fontId="0" fillId="0" borderId="0" xfId="0" applyNumberFormat="1"/>
    <xf numFmtId="0" fontId="1" fillId="0" borderId="0" xfId="0" applyFont="1"/>
    <xf numFmtId="0" fontId="0" fillId="2" borderId="0" xfId="0" applyFill="1" applyAlignment="1">
      <alignment horizontal="left" vertical="center" wrapText="1" indent="2"/>
    </xf>
    <xf numFmtId="164" fontId="0" fillId="2" borderId="3" xfId="0" applyNumberFormat="1" applyFill="1" applyBorder="1" applyAlignment="1">
      <alignment vertical="center" wrapText="1"/>
    </xf>
    <xf numFmtId="43" fontId="0" fillId="2" borderId="0" xfId="0" applyNumberFormat="1" applyFill="1"/>
    <xf numFmtId="0" fontId="0" fillId="2" borderId="0" xfId="0" applyFill="1"/>
    <xf numFmtId="164" fontId="0" fillId="2" borderId="9" xfId="0" applyNumberFormat="1" applyFill="1" applyBorder="1" applyAlignment="1">
      <alignment vertical="center" wrapText="1"/>
    </xf>
    <xf numFmtId="0" fontId="1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3" borderId="0" xfId="0" applyFont="1" applyFill="1" applyAlignment="1">
      <alignment vertical="center" wrapText="1"/>
    </xf>
    <xf numFmtId="0" fontId="2" fillId="3" borderId="4" xfId="0" applyFont="1" applyFill="1" applyBorder="1" applyAlignment="1">
      <alignment horizontal="center" vertical="center" wrapText="1"/>
    </xf>
    <xf numFmtId="164" fontId="1" fillId="0" borderId="6" xfId="1" applyNumberFormat="1" applyFont="1" applyBorder="1" applyAlignment="1">
      <alignment vertical="center" wrapText="1"/>
    </xf>
    <xf numFmtId="164" fontId="1" fillId="0" borderId="8" xfId="1" applyNumberFormat="1" applyFont="1" applyBorder="1" applyAlignment="1">
      <alignment vertical="center" wrapText="1"/>
    </xf>
    <xf numFmtId="164" fontId="1" fillId="0" borderId="5" xfId="1" applyNumberFormat="1" applyFont="1" applyBorder="1" applyAlignment="1">
      <alignment horizontal="left" vertical="center" wrapText="1"/>
    </xf>
    <xf numFmtId="164" fontId="0" fillId="0" borderId="3" xfId="1" applyNumberFormat="1" applyFont="1" applyBorder="1"/>
    <xf numFmtId="164" fontId="1" fillId="0" borderId="7" xfId="1" applyNumberFormat="1" applyFont="1" applyBorder="1"/>
    <xf numFmtId="164" fontId="1" fillId="0" borderId="10" xfId="1" applyNumberFormat="1" applyFont="1" applyBorder="1" applyAlignment="1">
      <alignment vertical="center" wrapText="1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</xdr:row>
      <xdr:rowOff>19050</xdr:rowOff>
    </xdr:from>
    <xdr:to>
      <xdr:col>0</xdr:col>
      <xdr:colOff>1488817</xdr:colOff>
      <xdr:row>8</xdr:row>
      <xdr:rowOff>122890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C2CE361-3398-41A2-8E66-F386A3F618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38250"/>
          <a:ext cx="1488817" cy="5800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bancoagricolagobdo-my.sharepoint.com/personal/mag_rodriguez_bagricola_gob_do/Documents/Escritorio/Magalys%20presupuesto%202026/DIGEPRES%202026/FORM%2015.xls" TargetMode="External"/><Relationship Id="rId1" Type="http://schemas.openxmlformats.org/officeDocument/2006/relationships/externalLinkPath" Target="Magalys%20presupuesto%202026/DIGEPRES%202026/FORM%2015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bancoagricolagobdo-my.sharepoint.com/personal/mag_rodriguez_bagricola_gob_do/Documents/Escritorio/Magalys%20presupuesto%202026/DIGEPRES%202026/PROGRAMA%2098.xls" TargetMode="External"/><Relationship Id="rId1" Type="http://schemas.openxmlformats.org/officeDocument/2006/relationships/externalLinkPath" Target="DIGEPRES%202026/PROGRAMA%2098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bancoagricolagobdo-my.sharepoint.com/personal/mag_rodriguez_bagricola_gob_do/Documents/Escritorio/Magalys%20presupuesto%202026/DIGEPRES%202026/PROGRAMA%2099.xls" TargetMode="External"/><Relationship Id="rId1" Type="http://schemas.openxmlformats.org/officeDocument/2006/relationships/externalLinkPath" Target="DIGEPRES%202026/PROGRAMA%209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ORM-15-A"/>
      <sheetName val="FORM-15-B"/>
      <sheetName val="FORM-15-C"/>
      <sheetName val="FORM-15-D"/>
      <sheetName val="FORM-15-E"/>
      <sheetName val="FORM-16"/>
      <sheetName val="Hoja1"/>
    </sheetNames>
    <sheetDataSet>
      <sheetData sheetId="0"/>
      <sheetData sheetId="1"/>
      <sheetData sheetId="2"/>
      <sheetData sheetId="3"/>
      <sheetData sheetId="4"/>
      <sheetData sheetId="5">
        <row r="28">
          <cell r="Q28">
            <v>1467544817.1500001</v>
          </cell>
        </row>
        <row r="40">
          <cell r="Q40">
            <v>23802559.399999999</v>
          </cell>
        </row>
        <row r="54">
          <cell r="Q54">
            <v>38849269</v>
          </cell>
        </row>
        <row r="58">
          <cell r="Q58">
            <v>157354244.10912502</v>
          </cell>
        </row>
        <row r="66">
          <cell r="Q66">
            <v>1046584269.02</v>
          </cell>
        </row>
        <row r="67">
          <cell r="Q67">
            <v>76598605.650000006</v>
          </cell>
        </row>
        <row r="77">
          <cell r="Q77">
            <v>86738106</v>
          </cell>
        </row>
        <row r="80">
          <cell r="Q80">
            <v>27157269.300000001</v>
          </cell>
        </row>
        <row r="83">
          <cell r="Q83">
            <v>4646244.75</v>
          </cell>
        </row>
        <row r="88">
          <cell r="Q88">
            <v>20211483.600000001</v>
          </cell>
        </row>
        <row r="100">
          <cell r="Q100">
            <v>196160959.05000001</v>
          </cell>
        </row>
        <row r="109">
          <cell r="Q109">
            <v>62060014.170000009</v>
          </cell>
        </row>
        <row r="122">
          <cell r="Q122">
            <v>557650454</v>
          </cell>
        </row>
        <row r="149">
          <cell r="Q149">
            <v>15361132.5</v>
          </cell>
        </row>
        <row r="155">
          <cell r="Q155">
            <v>6145875.75</v>
          </cell>
        </row>
        <row r="164">
          <cell r="Q164">
            <v>8598310.3500000015</v>
          </cell>
        </row>
        <row r="169">
          <cell r="Q169">
            <v>4320864.45</v>
          </cell>
        </row>
        <row r="179">
          <cell r="Q179">
            <v>4310001.1500000004</v>
          </cell>
        </row>
        <row r="213">
          <cell r="Q213">
            <v>56894295.390000001</v>
          </cell>
        </row>
        <row r="231">
          <cell r="Q231">
            <v>33628566.5</v>
          </cell>
        </row>
        <row r="274">
          <cell r="Q274">
            <v>13632796.800000001</v>
          </cell>
        </row>
        <row r="297">
          <cell r="Q297">
            <v>16302957.75</v>
          </cell>
        </row>
        <row r="319">
          <cell r="Q319">
            <v>429000000</v>
          </cell>
        </row>
        <row r="332">
          <cell r="Q332">
            <v>242353826</v>
          </cell>
        </row>
      </sheetData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ORM-15"/>
    </sheetNames>
    <sheetDataSet>
      <sheetData sheetId="0">
        <row r="27">
          <cell r="P27">
            <v>646806177.33200002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OGRAMA 99"/>
    </sheetNames>
    <sheetDataSet>
      <sheetData sheetId="0">
        <row r="27">
          <cell r="P27">
            <v>29287415140.848003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J105"/>
  <sheetViews>
    <sheetView showGridLines="0" tabSelected="1" topLeftCell="A85" zoomScaleNormal="100" workbookViewId="0">
      <selection activeCell="G21" sqref="G21"/>
    </sheetView>
  </sheetViews>
  <sheetFormatPr baseColWidth="10" defaultColWidth="9.140625" defaultRowHeight="15" x14ac:dyDescent="0.25"/>
  <cols>
    <col min="1" max="1" width="87.28515625" customWidth="1"/>
    <col min="2" max="2" width="18.42578125" customWidth="1"/>
    <col min="3" max="3" width="18.5703125" customWidth="1"/>
    <col min="4" max="4" width="15.140625" bestFit="1" customWidth="1"/>
    <col min="5" max="5" width="15.7109375" customWidth="1"/>
    <col min="7" max="7" width="16.85546875" bestFit="1" customWidth="1"/>
    <col min="8" max="8" width="14.140625" bestFit="1" customWidth="1"/>
    <col min="10" max="10" width="14.140625" bestFit="1" customWidth="1"/>
  </cols>
  <sheetData>
    <row r="6" spans="1:7" ht="21" x14ac:dyDescent="0.35">
      <c r="A6" s="31"/>
      <c r="B6" s="31"/>
    </row>
    <row r="7" spans="1:7" ht="18.75" x14ac:dyDescent="0.25">
      <c r="A7" s="32"/>
      <c r="B7" s="32"/>
      <c r="C7" s="32"/>
      <c r="E7" s="5"/>
    </row>
    <row r="8" spans="1:7" ht="18.75" x14ac:dyDescent="0.25">
      <c r="A8" s="32" t="s">
        <v>89</v>
      </c>
      <c r="B8" s="32"/>
      <c r="C8" s="32"/>
      <c r="E8" s="5"/>
    </row>
    <row r="9" spans="1:7" ht="18.75" x14ac:dyDescent="0.3">
      <c r="A9" s="32" t="s">
        <v>88</v>
      </c>
      <c r="B9" s="32"/>
      <c r="C9" s="32"/>
      <c r="E9" s="4"/>
    </row>
    <row r="10" spans="1:7" ht="15.75" x14ac:dyDescent="0.25">
      <c r="A10" s="34" t="s">
        <v>80</v>
      </c>
      <c r="B10" s="34"/>
      <c r="C10" s="34"/>
      <c r="E10" s="5"/>
    </row>
    <row r="11" spans="1:7" x14ac:dyDescent="0.25">
      <c r="A11" s="33" t="s">
        <v>35</v>
      </c>
      <c r="B11" s="33"/>
      <c r="C11" s="33"/>
      <c r="E11" s="5"/>
    </row>
    <row r="12" spans="1:7" ht="31.5" x14ac:dyDescent="0.25">
      <c r="A12" s="23" t="s">
        <v>0</v>
      </c>
      <c r="B12" s="24" t="s">
        <v>36</v>
      </c>
      <c r="C12" s="24" t="s">
        <v>37</v>
      </c>
      <c r="D12" s="14"/>
    </row>
    <row r="13" spans="1:7" ht="15.75" thickBot="1" x14ac:dyDescent="0.3">
      <c r="A13" s="1" t="s">
        <v>1</v>
      </c>
      <c r="B13" s="27">
        <f>+B14+B20+B30+B40+B56+B65</f>
        <v>4196128830.1511259</v>
      </c>
      <c r="C13" s="27">
        <f>+B13</f>
        <v>4196128830.1511259</v>
      </c>
      <c r="D13" s="14"/>
    </row>
    <row r="14" spans="1:7" x14ac:dyDescent="0.25">
      <c r="A14" s="2" t="s">
        <v>2</v>
      </c>
      <c r="B14" s="26">
        <f>+B15+B16+B17+B18+B19</f>
        <v>1687550889.6591253</v>
      </c>
      <c r="C14" s="26">
        <f>+C15+C16+C17+C18+C19</f>
        <v>1687550889.6591253</v>
      </c>
      <c r="D14" s="14"/>
    </row>
    <row r="15" spans="1:7" x14ac:dyDescent="0.25">
      <c r="A15" s="3" t="s">
        <v>3</v>
      </c>
      <c r="B15" s="8">
        <f>+'[1]FORM-16'!$Q$28</f>
        <v>1467544817.1500001</v>
      </c>
      <c r="C15" s="8">
        <v>1467544817.1500001</v>
      </c>
      <c r="D15" s="14"/>
      <c r="E15" s="14"/>
    </row>
    <row r="16" spans="1:7" x14ac:dyDescent="0.25">
      <c r="A16" s="3" t="s">
        <v>4</v>
      </c>
      <c r="B16" s="8">
        <f>+'[1]FORM-16'!$Q$40</f>
        <v>23802559.399999999</v>
      </c>
      <c r="C16" s="8">
        <v>23802559.399999999</v>
      </c>
      <c r="D16" s="14"/>
      <c r="G16" s="14"/>
    </row>
    <row r="17" spans="1:8" x14ac:dyDescent="0.25">
      <c r="A17" s="3" t="s">
        <v>38</v>
      </c>
      <c r="B17" s="8"/>
      <c r="C17" s="9"/>
      <c r="D17" s="14"/>
    </row>
    <row r="18" spans="1:8" x14ac:dyDescent="0.25">
      <c r="A18" s="3" t="s">
        <v>5</v>
      </c>
      <c r="B18" s="8">
        <f>+'[1]FORM-16'!$Q$54</f>
        <v>38849269</v>
      </c>
      <c r="C18" s="8">
        <v>38849269</v>
      </c>
      <c r="D18" s="14"/>
    </row>
    <row r="19" spans="1:8" ht="15.75" thickBot="1" x14ac:dyDescent="0.3">
      <c r="A19" s="3" t="s">
        <v>6</v>
      </c>
      <c r="B19" s="8">
        <f>+'[1]FORM-16'!$Q$58</f>
        <v>157354244.10912502</v>
      </c>
      <c r="C19" s="8">
        <v>157354244.10912502</v>
      </c>
      <c r="D19" s="14"/>
    </row>
    <row r="20" spans="1:8" ht="15.75" thickBot="1" x14ac:dyDescent="0.3">
      <c r="A20" s="2" t="s">
        <v>7</v>
      </c>
      <c r="B20" s="25">
        <f>SUM(B21:B29)</f>
        <v>1046584269.02</v>
      </c>
      <c r="C20" s="25">
        <v>1046584269.02</v>
      </c>
      <c r="D20" s="14"/>
    </row>
    <row r="21" spans="1:8" x14ac:dyDescent="0.25">
      <c r="A21" s="3" t="s">
        <v>8</v>
      </c>
      <c r="B21" s="20">
        <f>+'[1]FORM-16'!$Q$67</f>
        <v>76598605.650000006</v>
      </c>
      <c r="C21" s="11">
        <v>76598605.650000006</v>
      </c>
      <c r="D21" s="14"/>
    </row>
    <row r="22" spans="1:8" x14ac:dyDescent="0.25">
      <c r="A22" s="3" t="s">
        <v>9</v>
      </c>
      <c r="B22" s="17">
        <f>+'[1]FORM-16'!$Q$77</f>
        <v>86738106</v>
      </c>
      <c r="C22" s="8">
        <v>86738106</v>
      </c>
      <c r="D22" s="14"/>
    </row>
    <row r="23" spans="1:8" ht="18" customHeight="1" x14ac:dyDescent="0.25">
      <c r="A23" s="3" t="s">
        <v>10</v>
      </c>
      <c r="B23" s="17">
        <f>+'[1]FORM-16'!$Q$80</f>
        <v>27157269.300000001</v>
      </c>
      <c r="C23" s="8">
        <v>27157269.300000001</v>
      </c>
      <c r="D23" s="14"/>
      <c r="E23" s="14"/>
      <c r="H23" s="14">
        <f>+'[1]FORM-16'!$Q$66-B20</f>
        <v>0</v>
      </c>
    </row>
    <row r="24" spans="1:8" x14ac:dyDescent="0.25">
      <c r="A24" s="3" t="s">
        <v>11</v>
      </c>
      <c r="B24" s="17">
        <f>+'[1]FORM-16'!$Q$83</f>
        <v>4646244.75</v>
      </c>
      <c r="C24" s="8">
        <v>4646244.75</v>
      </c>
      <c r="D24" s="14"/>
    </row>
    <row r="25" spans="1:8" s="19" customFormat="1" x14ac:dyDescent="0.25">
      <c r="A25" s="16" t="s">
        <v>12</v>
      </c>
      <c r="B25" s="17">
        <f>+'[1]FORM-16'!$Q$88</f>
        <v>20211483.600000001</v>
      </c>
      <c r="C25" s="17">
        <v>20211483.600000001</v>
      </c>
      <c r="D25" s="18"/>
    </row>
    <row r="26" spans="1:8" x14ac:dyDescent="0.25">
      <c r="A26" s="3" t="s">
        <v>13</v>
      </c>
      <c r="B26" s="17">
        <f>+'[1]FORM-16'!$Q$100</f>
        <v>196160959.05000001</v>
      </c>
      <c r="C26" s="8">
        <v>196160959.05000001</v>
      </c>
      <c r="D26" s="14"/>
    </row>
    <row r="27" spans="1:8" ht="30" x14ac:dyDescent="0.25">
      <c r="A27" s="3" t="s">
        <v>14</v>
      </c>
      <c r="B27" s="8">
        <f>+'[1]FORM-16'!$Q$109</f>
        <v>62060014.170000009</v>
      </c>
      <c r="C27" s="8">
        <v>62060014.170000009</v>
      </c>
      <c r="D27" s="14"/>
    </row>
    <row r="28" spans="1:8" x14ac:dyDescent="0.25">
      <c r="A28" s="3" t="s">
        <v>15</v>
      </c>
      <c r="B28" s="8">
        <f>+'[1]FORM-16'!$Q$122</f>
        <v>557650454</v>
      </c>
      <c r="C28" s="8">
        <v>557650454</v>
      </c>
      <c r="D28" s="14"/>
    </row>
    <row r="29" spans="1:8" ht="15.75" thickBot="1" x14ac:dyDescent="0.3">
      <c r="A29" s="3" t="s">
        <v>39</v>
      </c>
      <c r="B29" s="8">
        <f>+'[1]FORM-16'!$Q$149</f>
        <v>15361132.5</v>
      </c>
      <c r="C29" s="8">
        <v>15361132.5</v>
      </c>
      <c r="D29" s="14"/>
      <c r="F29" s="19"/>
    </row>
    <row r="30" spans="1:8" ht="15.75" thickBot="1" x14ac:dyDescent="0.3">
      <c r="A30" s="2" t="s">
        <v>16</v>
      </c>
      <c r="B30" s="25">
        <f>SUM(B31:B39)</f>
        <v>113897913.59</v>
      </c>
      <c r="C30" s="25">
        <v>113897913.59</v>
      </c>
      <c r="D30" s="14"/>
    </row>
    <row r="31" spans="1:8" x14ac:dyDescent="0.25">
      <c r="A31" s="3" t="s">
        <v>17</v>
      </c>
      <c r="B31" s="17">
        <f>+'[1]FORM-16'!$Q$155</f>
        <v>6145875.75</v>
      </c>
      <c r="C31" s="8">
        <v>6145875.75</v>
      </c>
      <c r="D31" s="14"/>
    </row>
    <row r="32" spans="1:8" x14ac:dyDescent="0.25">
      <c r="A32" s="3" t="s">
        <v>18</v>
      </c>
      <c r="B32" s="17">
        <f>+'[1]FORM-16'!$Q$164</f>
        <v>8598310.3500000015</v>
      </c>
      <c r="C32" s="8">
        <v>8598310.3500000015</v>
      </c>
      <c r="D32" s="14"/>
    </row>
    <row r="33" spans="1:4" s="19" customFormat="1" x14ac:dyDescent="0.25">
      <c r="A33" s="16" t="s">
        <v>19</v>
      </c>
      <c r="B33" s="17">
        <f>+'[1]FORM-16'!$Q$169</f>
        <v>4320864.45</v>
      </c>
      <c r="C33" s="17">
        <v>4320864.45</v>
      </c>
      <c r="D33" s="18"/>
    </row>
    <row r="34" spans="1:4" x14ac:dyDescent="0.25">
      <c r="A34" s="3" t="s">
        <v>20</v>
      </c>
      <c r="B34" s="8"/>
      <c r="C34" s="8"/>
      <c r="D34" s="14"/>
    </row>
    <row r="35" spans="1:4" x14ac:dyDescent="0.25">
      <c r="A35" s="3" t="s">
        <v>21</v>
      </c>
      <c r="B35" s="17">
        <f>+'[1]FORM-16'!$Q$179</f>
        <v>4310001.1500000004</v>
      </c>
      <c r="C35" s="8">
        <v>4310001.1500000004</v>
      </c>
      <c r="D35" s="14"/>
    </row>
    <row r="36" spans="1:4" x14ac:dyDescent="0.25">
      <c r="A36" s="3" t="s">
        <v>22</v>
      </c>
      <c r="B36" s="8">
        <v>0</v>
      </c>
      <c r="C36" s="8">
        <v>0</v>
      </c>
      <c r="D36" s="14"/>
    </row>
    <row r="37" spans="1:4" x14ac:dyDescent="0.25">
      <c r="A37" s="3" t="s">
        <v>23</v>
      </c>
      <c r="B37" s="17">
        <f>+'[1]FORM-16'!$Q$213</f>
        <v>56894295.390000001</v>
      </c>
      <c r="C37" s="8">
        <v>56894295.390000001</v>
      </c>
      <c r="D37" s="14"/>
    </row>
    <row r="38" spans="1:4" x14ac:dyDescent="0.25">
      <c r="A38" s="3" t="s">
        <v>40</v>
      </c>
      <c r="B38" s="8"/>
      <c r="C38" s="8"/>
      <c r="D38" s="14"/>
    </row>
    <row r="39" spans="1:4" ht="15.75" thickBot="1" x14ac:dyDescent="0.3">
      <c r="A39" s="3" t="s">
        <v>24</v>
      </c>
      <c r="B39" s="8">
        <f>+'[1]FORM-16'!$Q$231</f>
        <v>33628566.5</v>
      </c>
      <c r="C39" s="8">
        <v>7421772.75</v>
      </c>
      <c r="D39" s="14"/>
    </row>
    <row r="40" spans="1:4" ht="15.75" thickBot="1" x14ac:dyDescent="0.3">
      <c r="A40" s="2" t="s">
        <v>25</v>
      </c>
      <c r="B40" s="25">
        <f>SUM(B41:B47)</f>
        <v>646806177.33200002</v>
      </c>
      <c r="C40" s="25">
        <v>646806177.33200002</v>
      </c>
      <c r="D40" s="14"/>
    </row>
    <row r="41" spans="1:4" x14ac:dyDescent="0.25">
      <c r="A41" s="3" t="s">
        <v>26</v>
      </c>
      <c r="B41" s="8">
        <f>+'[2]FORM-15'!$P$27</f>
        <v>646806177.33200002</v>
      </c>
      <c r="C41" s="28">
        <v>646806177.33200002</v>
      </c>
      <c r="D41" s="14"/>
    </row>
    <row r="42" spans="1:4" x14ac:dyDescent="0.25">
      <c r="A42" s="3" t="s">
        <v>41</v>
      </c>
      <c r="B42" s="8"/>
      <c r="C42" s="9"/>
      <c r="D42" s="14"/>
    </row>
    <row r="43" spans="1:4" x14ac:dyDescent="0.25">
      <c r="A43" s="3" t="s">
        <v>42</v>
      </c>
      <c r="B43" s="8"/>
      <c r="C43" s="9"/>
      <c r="D43" s="14"/>
    </row>
    <row r="44" spans="1:4" x14ac:dyDescent="0.25">
      <c r="A44" s="3" t="s">
        <v>43</v>
      </c>
      <c r="B44" s="8"/>
      <c r="C44" s="9"/>
      <c r="D44" s="14"/>
    </row>
    <row r="45" spans="1:4" x14ac:dyDescent="0.25">
      <c r="A45" s="3" t="s">
        <v>44</v>
      </c>
      <c r="B45" s="8"/>
      <c r="C45" s="9"/>
      <c r="D45" s="14"/>
    </row>
    <row r="46" spans="1:4" x14ac:dyDescent="0.25">
      <c r="A46" s="3" t="s">
        <v>27</v>
      </c>
      <c r="B46" s="8"/>
      <c r="C46" s="9"/>
      <c r="D46" s="14"/>
    </row>
    <row r="47" spans="1:4" ht="15.75" thickBot="1" x14ac:dyDescent="0.3">
      <c r="A47" s="3" t="s">
        <v>45</v>
      </c>
      <c r="B47" s="8"/>
      <c r="C47" s="9"/>
      <c r="D47" s="14"/>
    </row>
    <row r="48" spans="1:4" ht="15.75" thickBot="1" x14ac:dyDescent="0.3">
      <c r="A48" s="2" t="s">
        <v>46</v>
      </c>
      <c r="B48" s="6"/>
      <c r="C48" s="7"/>
      <c r="D48" s="14"/>
    </row>
    <row r="49" spans="1:4" x14ac:dyDescent="0.25">
      <c r="A49" s="3" t="s">
        <v>47</v>
      </c>
      <c r="B49" s="8"/>
      <c r="C49" s="9"/>
      <c r="D49" s="14"/>
    </row>
    <row r="50" spans="1:4" x14ac:dyDescent="0.25">
      <c r="A50" s="3" t="s">
        <v>48</v>
      </c>
      <c r="B50" s="8"/>
      <c r="C50" s="9"/>
      <c r="D50" s="14"/>
    </row>
    <row r="51" spans="1:4" x14ac:dyDescent="0.25">
      <c r="A51" s="3" t="s">
        <v>49</v>
      </c>
      <c r="B51" s="8"/>
      <c r="C51" s="9"/>
      <c r="D51" s="14"/>
    </row>
    <row r="52" spans="1:4" x14ac:dyDescent="0.25">
      <c r="A52" s="3" t="s">
        <v>50</v>
      </c>
      <c r="B52" s="8"/>
      <c r="C52" s="9"/>
      <c r="D52" s="14"/>
    </row>
    <row r="53" spans="1:4" x14ac:dyDescent="0.25">
      <c r="A53" s="3" t="s">
        <v>51</v>
      </c>
      <c r="B53" s="8"/>
      <c r="C53" s="9"/>
      <c r="D53" s="14"/>
    </row>
    <row r="54" spans="1:4" x14ac:dyDescent="0.25">
      <c r="A54" s="3" t="s">
        <v>52</v>
      </c>
      <c r="B54" s="8"/>
      <c r="C54" s="9"/>
      <c r="D54" s="14"/>
    </row>
    <row r="55" spans="1:4" ht="15.75" thickBot="1" x14ac:dyDescent="0.3">
      <c r="A55" s="3" t="s">
        <v>53</v>
      </c>
      <c r="B55" s="8"/>
      <c r="C55" s="9"/>
      <c r="D55" s="14"/>
    </row>
    <row r="56" spans="1:4" ht="15.75" thickBot="1" x14ac:dyDescent="0.3">
      <c r="A56" s="2" t="s">
        <v>28</v>
      </c>
      <c r="B56" s="25">
        <f>SUM(B57:B64)</f>
        <v>458935754.55000001</v>
      </c>
      <c r="C56" s="25">
        <f>SUM(C57:C64)</f>
        <v>458935754.55000001</v>
      </c>
      <c r="D56" s="14"/>
    </row>
    <row r="57" spans="1:4" x14ac:dyDescent="0.25">
      <c r="A57" s="3" t="s">
        <v>29</v>
      </c>
      <c r="B57" s="8">
        <f>+'[1]FORM-16'!$Q$274</f>
        <v>13632796.800000001</v>
      </c>
      <c r="C57" s="28">
        <v>13632796.800000001</v>
      </c>
      <c r="D57" s="14"/>
    </row>
    <row r="58" spans="1:4" x14ac:dyDescent="0.25">
      <c r="A58" s="3" t="s">
        <v>30</v>
      </c>
      <c r="B58" s="8"/>
      <c r="C58" s="13"/>
      <c r="D58" s="14"/>
    </row>
    <row r="59" spans="1:4" x14ac:dyDescent="0.25">
      <c r="A59" s="3" t="s">
        <v>31</v>
      </c>
      <c r="B59" s="8">
        <v>0</v>
      </c>
      <c r="C59" s="9"/>
      <c r="D59" s="14"/>
    </row>
    <row r="60" spans="1:4" x14ac:dyDescent="0.25">
      <c r="A60" s="3" t="s">
        <v>32</v>
      </c>
      <c r="B60" s="8">
        <f>+'[1]FORM-16'!$Q$297</f>
        <v>16302957.75</v>
      </c>
      <c r="C60" s="28">
        <v>16302957.75</v>
      </c>
      <c r="D60" s="14"/>
    </row>
    <row r="61" spans="1:4" x14ac:dyDescent="0.25">
      <c r="A61" s="3" t="s">
        <v>54</v>
      </c>
      <c r="B61" s="8"/>
      <c r="C61" s="9"/>
      <c r="D61" s="14"/>
    </row>
    <row r="62" spans="1:4" x14ac:dyDescent="0.25">
      <c r="A62" s="3" t="s">
        <v>55</v>
      </c>
      <c r="B62" s="8"/>
      <c r="C62" s="9"/>
      <c r="D62" s="14"/>
    </row>
    <row r="63" spans="1:4" x14ac:dyDescent="0.25">
      <c r="A63" s="3" t="s">
        <v>33</v>
      </c>
      <c r="B63" s="8">
        <f>+'[1]FORM-16'!$Q$319</f>
        <v>429000000</v>
      </c>
      <c r="C63" s="28">
        <v>429000000</v>
      </c>
      <c r="D63" s="14"/>
    </row>
    <row r="64" spans="1:4" ht="15.75" thickBot="1" x14ac:dyDescent="0.3">
      <c r="A64" s="3" t="s">
        <v>56</v>
      </c>
      <c r="B64" s="8"/>
      <c r="C64" s="9"/>
      <c r="D64" s="14"/>
    </row>
    <row r="65" spans="1:4" ht="15.75" thickBot="1" x14ac:dyDescent="0.3">
      <c r="A65" s="2" t="s">
        <v>57</v>
      </c>
      <c r="B65" s="25">
        <f>+B66</f>
        <v>242353826</v>
      </c>
      <c r="C65" s="29">
        <v>242353826</v>
      </c>
      <c r="D65" s="14"/>
    </row>
    <row r="66" spans="1:4" x14ac:dyDescent="0.25">
      <c r="A66" s="3" t="s">
        <v>58</v>
      </c>
      <c r="B66" s="8">
        <f>+'[1]FORM-16'!$Q$332</f>
        <v>242353826</v>
      </c>
      <c r="C66" s="28">
        <v>242353826</v>
      </c>
      <c r="D66" s="14"/>
    </row>
    <row r="67" spans="1:4" x14ac:dyDescent="0.25">
      <c r="A67" s="3" t="s">
        <v>59</v>
      </c>
      <c r="B67" s="8"/>
      <c r="C67" s="9"/>
      <c r="D67" s="14"/>
    </row>
    <row r="68" spans="1:4" x14ac:dyDescent="0.25">
      <c r="A68" s="3" t="s">
        <v>60</v>
      </c>
      <c r="B68" s="8"/>
      <c r="C68" s="9"/>
      <c r="D68" s="14"/>
    </row>
    <row r="69" spans="1:4" ht="30.75" thickBot="1" x14ac:dyDescent="0.3">
      <c r="A69" s="3" t="s">
        <v>61</v>
      </c>
      <c r="B69" s="8"/>
      <c r="C69" s="9"/>
      <c r="D69" s="14"/>
    </row>
    <row r="70" spans="1:4" ht="15.75" thickBot="1" x14ac:dyDescent="0.3">
      <c r="A70" s="2" t="s">
        <v>62</v>
      </c>
      <c r="B70" s="6"/>
      <c r="C70" s="7"/>
      <c r="D70" s="14"/>
    </row>
    <row r="71" spans="1:4" x14ac:dyDescent="0.25">
      <c r="A71" s="3" t="s">
        <v>63</v>
      </c>
      <c r="B71" s="8"/>
      <c r="C71" s="9"/>
      <c r="D71" s="14"/>
    </row>
    <row r="72" spans="1:4" ht="15.75" thickBot="1" x14ac:dyDescent="0.3">
      <c r="A72" s="3" t="s">
        <v>64</v>
      </c>
      <c r="B72" s="8"/>
      <c r="C72" s="9"/>
      <c r="D72" s="14"/>
    </row>
    <row r="73" spans="1:4" ht="15.75" thickBot="1" x14ac:dyDescent="0.3">
      <c r="A73" s="2" t="s">
        <v>65</v>
      </c>
      <c r="B73" s="6"/>
      <c r="C73" s="7"/>
      <c r="D73" s="14"/>
    </row>
    <row r="74" spans="1:4" x14ac:dyDescent="0.25">
      <c r="A74" s="3" t="s">
        <v>66</v>
      </c>
      <c r="B74" s="8"/>
      <c r="C74" s="9"/>
      <c r="D74" s="14"/>
    </row>
    <row r="75" spans="1:4" x14ac:dyDescent="0.25">
      <c r="A75" s="3" t="s">
        <v>67</v>
      </c>
      <c r="B75" s="8"/>
      <c r="C75" s="9"/>
      <c r="D75" s="14"/>
    </row>
    <row r="76" spans="1:4" ht="15.75" thickBot="1" x14ac:dyDescent="0.3">
      <c r="A76" s="3" t="s">
        <v>68</v>
      </c>
      <c r="B76" s="8"/>
      <c r="C76" s="9"/>
      <c r="D76" s="14"/>
    </row>
    <row r="77" spans="1:4" ht="15.75" thickBot="1" x14ac:dyDescent="0.3">
      <c r="A77" s="21" t="s">
        <v>34</v>
      </c>
      <c r="B77" s="25">
        <f>+B13</f>
        <v>4196128830.1511259</v>
      </c>
      <c r="C77" s="25">
        <f>+C13</f>
        <v>4196128830.1511259</v>
      </c>
      <c r="D77" s="14"/>
    </row>
    <row r="78" spans="1:4" ht="15.75" thickBot="1" x14ac:dyDescent="0.3">
      <c r="A78" s="1" t="s">
        <v>69</v>
      </c>
      <c r="B78" s="10"/>
      <c r="C78" s="9"/>
      <c r="D78" s="14"/>
    </row>
    <row r="79" spans="1:4" ht="15.75" thickBot="1" x14ac:dyDescent="0.3">
      <c r="A79" s="2" t="s">
        <v>70</v>
      </c>
      <c r="B79" s="25">
        <f>+'[3]PROGRAMA 99'!$P$27</f>
        <v>29287415140.848003</v>
      </c>
      <c r="C79" s="29">
        <v>29287415140.848003</v>
      </c>
      <c r="D79" s="14"/>
    </row>
    <row r="80" spans="1:4" x14ac:dyDescent="0.25">
      <c r="A80" s="3" t="s">
        <v>71</v>
      </c>
      <c r="B80" s="8">
        <f>+'[3]PROGRAMA 99'!$P$27</f>
        <v>29287415140.848003</v>
      </c>
      <c r="C80" s="28">
        <v>29287415140.848003</v>
      </c>
      <c r="D80" s="14"/>
    </row>
    <row r="81" spans="1:10" ht="15.75" thickBot="1" x14ac:dyDescent="0.3">
      <c r="A81" s="3" t="s">
        <v>72</v>
      </c>
      <c r="B81" s="8">
        <v>0</v>
      </c>
      <c r="C81" s="9"/>
      <c r="D81" s="14"/>
    </row>
    <row r="82" spans="1:10" ht="15.75" thickBot="1" x14ac:dyDescent="0.3">
      <c r="A82" s="2" t="s">
        <v>73</v>
      </c>
      <c r="B82" s="6"/>
      <c r="C82" s="7"/>
      <c r="D82" s="14"/>
    </row>
    <row r="83" spans="1:10" x14ac:dyDescent="0.25">
      <c r="A83" s="3" t="s">
        <v>74</v>
      </c>
      <c r="B83" s="8">
        <v>0</v>
      </c>
      <c r="C83" s="9"/>
      <c r="D83" s="14"/>
    </row>
    <row r="84" spans="1:10" ht="15.75" thickBot="1" x14ac:dyDescent="0.3">
      <c r="A84" s="3" t="s">
        <v>75</v>
      </c>
      <c r="B84" s="8">
        <v>0</v>
      </c>
      <c r="C84" s="9"/>
      <c r="D84" s="14"/>
    </row>
    <row r="85" spans="1:10" ht="15.75" thickBot="1" x14ac:dyDescent="0.3">
      <c r="A85" s="2" t="s">
        <v>76</v>
      </c>
      <c r="B85" s="6"/>
      <c r="C85" s="7"/>
      <c r="D85" s="14"/>
    </row>
    <row r="86" spans="1:10" ht="15.75" thickBot="1" x14ac:dyDescent="0.3">
      <c r="A86" s="3" t="s">
        <v>77</v>
      </c>
      <c r="B86" s="8">
        <v>0</v>
      </c>
      <c r="C86" s="9"/>
      <c r="D86" s="14"/>
    </row>
    <row r="87" spans="1:10" ht="15.75" thickBot="1" x14ac:dyDescent="0.3">
      <c r="A87" s="21" t="s">
        <v>78</v>
      </c>
      <c r="B87" s="6"/>
      <c r="C87" s="7"/>
      <c r="D87" s="14"/>
      <c r="J87" s="14">
        <f>3549322653-B77</f>
        <v>-646806177.15112591</v>
      </c>
    </row>
    <row r="88" spans="1:10" x14ac:dyDescent="0.25">
      <c r="B88" s="12"/>
      <c r="C88" s="12"/>
      <c r="D88" s="14"/>
    </row>
    <row r="89" spans="1:10" ht="16.5" thickBot="1" x14ac:dyDescent="0.3">
      <c r="A89" s="22" t="s">
        <v>79</v>
      </c>
      <c r="B89" s="30">
        <f>+B77+B79</f>
        <v>33483543970.99913</v>
      </c>
      <c r="C89" s="30">
        <f>+B89</f>
        <v>33483543970.99913</v>
      </c>
    </row>
    <row r="90" spans="1:10" ht="15.75" thickTop="1" x14ac:dyDescent="0.25">
      <c r="A90" t="s">
        <v>81</v>
      </c>
    </row>
    <row r="91" spans="1:10" x14ac:dyDescent="0.25">
      <c r="A91" t="s">
        <v>87</v>
      </c>
    </row>
    <row r="92" spans="1:10" x14ac:dyDescent="0.25">
      <c r="A92" t="s">
        <v>83</v>
      </c>
    </row>
    <row r="93" spans="1:10" x14ac:dyDescent="0.25">
      <c r="A93" t="s">
        <v>82</v>
      </c>
    </row>
    <row r="94" spans="1:10" x14ac:dyDescent="0.25">
      <c r="A94" s="15" t="s">
        <v>85</v>
      </c>
    </row>
    <row r="95" spans="1:10" x14ac:dyDescent="0.25">
      <c r="A95" t="s">
        <v>86</v>
      </c>
    </row>
    <row r="96" spans="1:10" x14ac:dyDescent="0.25">
      <c r="A96" t="s">
        <v>84</v>
      </c>
    </row>
    <row r="98" spans="1:2" x14ac:dyDescent="0.25">
      <c r="A98" t="s">
        <v>90</v>
      </c>
    </row>
    <row r="104" spans="1:2" ht="18.75" x14ac:dyDescent="0.3">
      <c r="A104" s="4" t="s">
        <v>91</v>
      </c>
      <c r="B104" s="15"/>
    </row>
    <row r="105" spans="1:2" ht="18.75" x14ac:dyDescent="0.3">
      <c r="A105" s="4" t="s">
        <v>92</v>
      </c>
      <c r="B105" s="15"/>
    </row>
  </sheetData>
  <mergeCells count="6">
    <mergeCell ref="A6:B6"/>
    <mergeCell ref="A7:C7"/>
    <mergeCell ref="A8:C8"/>
    <mergeCell ref="A9:C9"/>
    <mergeCell ref="A11:C11"/>
    <mergeCell ref="A10:C10"/>
  </mergeCells>
  <pageMargins left="0.25" right="0.25" top="0.19" bottom="0.19" header="0.17" footer="1.58"/>
  <pageSetup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Plantilla Presupuesto</vt:lpstr>
      <vt:lpstr>'Plantilla Presupuesto'!Área_de_impresión</vt:lpstr>
      <vt:lpstr>'Plantilla Presupuesto'!Títulos_a_imprimir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Aridio Roque Deschamps</cp:lastModifiedBy>
  <cp:lastPrinted>2026-02-23T12:34:53Z</cp:lastPrinted>
  <dcterms:created xsi:type="dcterms:W3CDTF">2018-04-17T18:57:16Z</dcterms:created>
  <dcterms:modified xsi:type="dcterms:W3CDTF">2026-02-23T12:38:03Z</dcterms:modified>
</cp:coreProperties>
</file>