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ancoagricolagobdo.sharepoint.com/sites/Secciondecontraloria/Documentos compartidos/Contraloria/Tania/2026 ESTADOS FINANCIEROS/03 MARZO 2026/ENVIO/"/>
    </mc:Choice>
  </mc:AlternateContent>
  <xr:revisionPtr revIDLastSave="1" documentId="8_{732401C8-5BA6-4D6C-A029-3131CE5B942A}" xr6:coauthVersionLast="47" xr6:coauthVersionMax="47" xr10:uidLastSave="{224F22E3-A97B-4B60-AB53-F5E6FE5F01F1}"/>
  <bookViews>
    <workbookView xWindow="-120" yWindow="-120" windowWidth="29040" windowHeight="15840" tabRatio="831" xr2:uid="{00000000-000D-0000-FFFF-FFFF00000000}"/>
  </bookViews>
  <sheets>
    <sheet name="FLUJO DE EFECTIVO" sheetId="32" r:id="rId1"/>
    <sheet name="FECHAS" sheetId="36" state="hidden" r:id="rId2"/>
  </sheets>
  <definedNames>
    <definedName name="_xlnm.Print_Area" localSheetId="0">'FLUJO DE EFECTIVO'!$A$1:$E$113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8" i="32" l="1"/>
  <c r="D98" i="32" l="1"/>
  <c r="C100" i="32" l="1"/>
  <c r="D33" i="32" l="1"/>
  <c r="D100" i="32" l="1"/>
  <c r="C33" i="32" l="1"/>
  <c r="C17" i="32"/>
  <c r="D44" i="32"/>
  <c r="D17" i="32"/>
  <c r="C44" i="32"/>
  <c r="C64" i="32"/>
  <c r="D46" i="32" l="1"/>
  <c r="C46" i="32"/>
  <c r="A3" i="32" l="1"/>
  <c r="B62" i="32" s="1"/>
</calcChain>
</file>

<file path=xl/sharedStrings.xml><?xml version="1.0" encoding="utf-8"?>
<sst xmlns="http://schemas.openxmlformats.org/spreadsheetml/2006/main" count="191" uniqueCount="98">
  <si>
    <t>(VALORES EN RD$)</t>
  </si>
  <si>
    <t xml:space="preserve"> </t>
  </si>
  <si>
    <t>BANCO AGRICOLA DE LA REPUBLICA DOMINICANA</t>
  </si>
  <si>
    <t xml:space="preserve">   </t>
  </si>
  <si>
    <t xml:space="preserve">                         2025</t>
  </si>
  <si>
    <t>ESTADO DE CAMBIO EN EL EFECTIVO</t>
  </si>
  <si>
    <t xml:space="preserve">    EFECTIVO POR ACTIVIDADES DE OPERACION:                                </t>
  </si>
  <si>
    <t xml:space="preserve">   Intereses y comisiones cobrados por créditos </t>
  </si>
  <si>
    <t xml:space="preserve">   Otros ingresos financieros a cobrar</t>
  </si>
  <si>
    <t xml:space="preserve">   Otros ingresos operacionales cobrados</t>
  </si>
  <si>
    <t xml:space="preserve">   Intereses pagados sobre captaciones</t>
  </si>
  <si>
    <t xml:space="preserve">   Intereses y comisiones pagados sobre financiamientos</t>
  </si>
  <si>
    <t xml:space="preserve">   Gastos administrativos y generales pagados</t>
  </si>
  <si>
    <t xml:space="preserve">   Otros gastos operacionales pagados</t>
  </si>
  <si>
    <t xml:space="preserve">   Cobros (Pagos) diversos por actividades  de operación</t>
  </si>
  <si>
    <t xml:space="preserve">   Impuesto S/Renta por pagar</t>
  </si>
  <si>
    <t xml:space="preserve">   Cobros (pagos) diversos por actividades  de operación</t>
  </si>
  <si>
    <t xml:space="preserve">   Efectivo neto provisto (usado) por las actividades de operación</t>
  </si>
  <si>
    <t>EFECTIVO POR ACTIVIDADES DE INVERSION:</t>
  </si>
  <si>
    <t xml:space="preserve">Inversiones a aperturar </t>
  </si>
  <si>
    <t>Créditos otorgados</t>
  </si>
  <si>
    <t>Créditos cobrados</t>
  </si>
  <si>
    <t>Adquisición de propiedad, planta y equipos</t>
  </si>
  <si>
    <t xml:space="preserve">Producto de la venta de propiedad, planta y equipos </t>
  </si>
  <si>
    <t>Producto de la venta de bienes recibidos en recuperacion de creditos</t>
  </si>
  <si>
    <t xml:space="preserve">   Créditos cobrados</t>
  </si>
  <si>
    <t xml:space="preserve">   Adquisición de propiedad, planta y equipos</t>
  </si>
  <si>
    <t xml:space="preserve">   Producto de la venta de propiedad, planta y equipos </t>
  </si>
  <si>
    <t xml:space="preserve">   Producto de la venta de bienes recibidos en recuperacion de creditos</t>
  </si>
  <si>
    <t xml:space="preserve">   Efectivo neto provisto (usado) en actividades de inversión</t>
  </si>
  <si>
    <t xml:space="preserve">   EFECTIVO POR ACTIVIDADES DE FINANCIAMIENTO:</t>
  </si>
  <si>
    <t>Captaciones recibidas</t>
  </si>
  <si>
    <t>Captaciones a devolver</t>
  </si>
  <si>
    <t>Operaciones de fondos a tomar prestado</t>
  </si>
  <si>
    <t>Operaciones de fondos a pagar</t>
  </si>
  <si>
    <t>Aportes de capital</t>
  </si>
  <si>
    <t xml:space="preserve">   Efectivo neto provisto (usado) en actividades de financiamiento</t>
  </si>
  <si>
    <t xml:space="preserve">   AUMENTO (DISMINUCION) NETO EN EFECTIVO </t>
  </si>
  <si>
    <t xml:space="preserve">   EFECTIVO  AL INICIO DEL AÑO</t>
  </si>
  <si>
    <t xml:space="preserve">   EFECTIVO  AL FINAL DEL PERIODO</t>
  </si>
  <si>
    <t xml:space="preserve">                    Fernando Durán</t>
  </si>
  <si>
    <t xml:space="preserve"> Lic. Maricela Checo</t>
  </si>
  <si>
    <t xml:space="preserve">                Administrador General</t>
  </si>
  <si>
    <t xml:space="preserve">        Contralor </t>
  </si>
  <si>
    <t>Conciliación entre el resultado del ejercicio y el efectivo neto provisto por (usado en) las actividades de operación</t>
  </si>
  <si>
    <t>Resultado Neto del período</t>
  </si>
  <si>
    <t>Ajustes para conciliar el resultado del ejercicio con el efectivo neto provisto por (usado en ) las actividades de operación:</t>
  </si>
  <si>
    <t xml:space="preserve">   Provisiones:</t>
  </si>
  <si>
    <t>Provisiones constituidas:</t>
  </si>
  <si>
    <t>Cartera de creditos</t>
  </si>
  <si>
    <t>Inversiones</t>
  </si>
  <si>
    <t>Propiedad, Planta y Equipos</t>
  </si>
  <si>
    <t>Bienes recibidos en recuperacion de creditos</t>
  </si>
  <si>
    <t>Rendimientos por cobrar</t>
  </si>
  <si>
    <t>Liberacion de provisiones:</t>
  </si>
  <si>
    <t xml:space="preserve">Inversiones </t>
  </si>
  <si>
    <t xml:space="preserve">   Depreciaciones y amortizaciones</t>
  </si>
  <si>
    <t>Cambios netos en activos y pasivos:</t>
  </si>
  <si>
    <t>Cartera de créditos</t>
  </si>
  <si>
    <t>Cuentas por cobrar</t>
  </si>
  <si>
    <t>Otros activos</t>
  </si>
  <si>
    <t>Disminución neta en otros pasivos</t>
  </si>
  <si>
    <t>Total de ajustes</t>
  </si>
  <si>
    <t xml:space="preserve">   Efectivo neto provisto por las actividades de operación</t>
  </si>
  <si>
    <t>PATRIMONIO</t>
  </si>
  <si>
    <t>ACTIVO</t>
  </si>
  <si>
    <t>NUMERO DE MES:</t>
  </si>
  <si>
    <t>AL 31 DE OCTUBRE 2023 Y 2022</t>
  </si>
  <si>
    <t>AL 31 DE ENERO 2023 Y 2022</t>
  </si>
  <si>
    <t>AL 28 DE FEBRERO 2023 Y 2022</t>
  </si>
  <si>
    <t>HOJAS FIRMADAS</t>
  </si>
  <si>
    <t>Al 31 DE JULIO 2022</t>
  </si>
  <si>
    <t>PASIVO</t>
  </si>
  <si>
    <t>RANKIN</t>
  </si>
  <si>
    <t>RESULTADO</t>
  </si>
  <si>
    <t>FLUJO</t>
  </si>
  <si>
    <t>AL 31 DE OCTUBRE 2023</t>
  </si>
  <si>
    <t>AL 31 DE ENERO 2023</t>
  </si>
  <si>
    <t>AL 28 DE FEBRERO 2023</t>
  </si>
  <si>
    <t>7 . 11</t>
  </si>
  <si>
    <t>12 . 15</t>
  </si>
  <si>
    <t>POR EL PERIODO TERMINADO AL 31 DE JULIO DEL 2022</t>
  </si>
  <si>
    <t>16 . 19</t>
  </si>
  <si>
    <t xml:space="preserve">   POR EL MES DE JULIO 2022</t>
  </si>
  <si>
    <t>POR EL PERIODO JULIO 2022</t>
  </si>
  <si>
    <t>LEYENDA COLOR TAP</t>
  </si>
  <si>
    <t>FIRMADAS</t>
  </si>
  <si>
    <t>POST CIERRE</t>
  </si>
  <si>
    <t>CONFIRMAR POST CIERRE</t>
  </si>
  <si>
    <t>PRE CIERRE</t>
  </si>
  <si>
    <t xml:space="preserve">                         2026</t>
  </si>
  <si>
    <t>AL 28 DE FEBRERO 2026</t>
  </si>
  <si>
    <t>AL 28 FEBRERO 2026 Y 2025</t>
  </si>
  <si>
    <t>AL 31 DE MARZO 2026 Y 2025</t>
  </si>
  <si>
    <t>AL 31 MARZO 2026</t>
  </si>
  <si>
    <t>AL 31 MARZO 2026 Y 2025</t>
  </si>
  <si>
    <t xml:space="preserve">AL 31 DE MARZO 2026 </t>
  </si>
  <si>
    <t>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</si>
</sst>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5" formatCode="_(* #,##0_);_(* \(#,##0\);_(* &quot;-&quot;??_);_(@_)"/>
    <numFmt numFmtId="166" formatCode="General_)"/>
    <numFmt numFmtId="169" formatCode="_(* #,##0.00_);_(* \(#,##0.00\);_(* \-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3"/>
      <color indexed="8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b/>
      <sz val="13"/>
      <color indexed="8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sz val="11"/>
      <color rgb="FFFF3399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FF3399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FF3399"/>
      <name val="Calibri"/>
      <family val="2"/>
      <scheme val="minor"/>
    </font>
    <font>
      <b/>
      <sz val="12"/>
      <color theme="9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9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9" fontId="4" fillId="0" borderId="0" applyBorder="0" applyProtection="0"/>
    <xf numFmtId="169" fontId="3" fillId="0" borderId="0" applyBorder="0" applyProtection="0"/>
    <xf numFmtId="0" fontId="5" fillId="0" borderId="0"/>
    <xf numFmtId="39" fontId="2" fillId="0" borderId="0"/>
    <xf numFmtId="43" fontId="3" fillId="0" borderId="0" applyFont="0" applyFill="0" applyBorder="0" applyAlignment="0" applyProtection="0"/>
    <xf numFmtId="0" fontId="7" fillId="0" borderId="0"/>
    <xf numFmtId="0" fontId="6" fillId="0" borderId="0">
      <alignment vertical="top"/>
    </xf>
    <xf numFmtId="0" fontId="6" fillId="0" borderId="0">
      <alignment vertical="top"/>
    </xf>
    <xf numFmtId="9" fontId="3" fillId="0" borderId="0" applyFont="0" applyFill="0" applyBorder="0" applyAlignment="0" applyProtection="0"/>
    <xf numFmtId="166" fontId="2" fillId="0" borderId="0"/>
    <xf numFmtId="43" fontId="3" fillId="0" borderId="0" applyFont="0" applyFill="0" applyBorder="0" applyAlignment="0" applyProtection="0"/>
    <xf numFmtId="39" fontId="2" fillId="0" borderId="0"/>
  </cellStyleXfs>
  <cellXfs count="80">
    <xf numFmtId="0" fontId="0" fillId="0" borderId="0" xfId="0"/>
    <xf numFmtId="0" fontId="8" fillId="0" borderId="0" xfId="0" applyFont="1"/>
    <xf numFmtId="0" fontId="8" fillId="0" borderId="0" xfId="0" applyFont="1" applyAlignment="1">
      <alignment horizontal="left"/>
    </xf>
    <xf numFmtId="39" fontId="9" fillId="3" borderId="0" xfId="15" applyFont="1" applyFill="1"/>
    <xf numFmtId="39" fontId="14" fillId="2" borderId="0" xfId="15" applyFont="1" applyFill="1"/>
    <xf numFmtId="39" fontId="16" fillId="6" borderId="0" xfId="15" applyFont="1" applyFill="1" applyAlignment="1">
      <alignment horizontal="left"/>
    </xf>
    <xf numFmtId="37" fontId="10" fillId="5" borderId="0" xfId="15" applyNumberFormat="1" applyFont="1" applyFill="1" applyAlignment="1">
      <alignment horizontal="left"/>
    </xf>
    <xf numFmtId="37" fontId="10" fillId="4" borderId="0" xfId="15" applyNumberFormat="1" applyFont="1" applyFill="1"/>
    <xf numFmtId="37" fontId="10" fillId="4" borderId="0" xfId="15" applyNumberFormat="1" applyFont="1" applyFill="1" applyAlignment="1">
      <alignment horizontal="left"/>
    </xf>
    <xf numFmtId="37" fontId="16" fillId="4" borderId="0" xfId="15" applyNumberFormat="1" applyFont="1" applyFill="1" applyAlignment="1">
      <alignment horizontal="left"/>
    </xf>
    <xf numFmtId="37" fontId="19" fillId="5" borderId="0" xfId="15" applyNumberFormat="1" applyFont="1" applyFill="1"/>
    <xf numFmtId="37" fontId="19" fillId="4" borderId="0" xfId="15" applyNumberFormat="1" applyFont="1" applyFill="1"/>
    <xf numFmtId="37" fontId="10" fillId="5" borderId="0" xfId="15" applyNumberFormat="1" applyFont="1" applyFill="1"/>
    <xf numFmtId="37" fontId="16" fillId="5" borderId="0" xfId="15" applyNumberFormat="1" applyFont="1" applyFill="1"/>
    <xf numFmtId="37" fontId="16" fillId="4" borderId="0" xfId="15" applyNumberFormat="1" applyFont="1" applyFill="1"/>
    <xf numFmtId="37" fontId="16" fillId="5" borderId="0" xfId="15" applyNumberFormat="1" applyFont="1" applyFill="1" applyAlignment="1">
      <alignment horizontal="right"/>
    </xf>
    <xf numFmtId="39" fontId="20" fillId="5" borderId="0" xfId="15" applyFont="1" applyFill="1" applyAlignment="1">
      <alignment horizontal="left"/>
    </xf>
    <xf numFmtId="39" fontId="20" fillId="5" borderId="0" xfId="15" applyFont="1" applyFill="1" applyAlignment="1">
      <alignment horizontal="center"/>
    </xf>
    <xf numFmtId="39" fontId="10" fillId="5" borderId="0" xfId="15" applyFont="1" applyFill="1" applyAlignment="1">
      <alignment horizontal="left"/>
    </xf>
    <xf numFmtId="39" fontId="10" fillId="5" borderId="0" xfId="15" applyFont="1" applyFill="1" applyAlignment="1">
      <alignment horizontal="center"/>
    </xf>
    <xf numFmtId="37" fontId="11" fillId="2" borderId="0" xfId="15" applyNumberFormat="1" applyFont="1" applyFill="1"/>
    <xf numFmtId="37" fontId="16" fillId="4" borderId="0" xfId="15" applyNumberFormat="1" applyFont="1" applyFill="1" applyAlignment="1">
      <alignment horizontal="center"/>
    </xf>
    <xf numFmtId="37" fontId="16" fillId="4" borderId="0" xfId="15" applyNumberFormat="1" applyFont="1" applyFill="1" applyAlignment="1">
      <alignment horizontal="center" vertical="center"/>
    </xf>
    <xf numFmtId="37" fontId="16" fillId="6" borderId="0" xfId="15" applyNumberFormat="1" applyFont="1" applyFill="1"/>
    <xf numFmtId="37" fontId="16" fillId="6" borderId="0" xfId="15" applyNumberFormat="1" applyFont="1" applyFill="1" applyAlignment="1">
      <alignment horizontal="center"/>
    </xf>
    <xf numFmtId="37" fontId="21" fillId="4" borderId="0" xfId="15" applyNumberFormat="1" applyFont="1" applyFill="1" applyAlignment="1">
      <alignment horizontal="left"/>
    </xf>
    <xf numFmtId="165" fontId="10" fillId="5" borderId="0" xfId="14" applyNumberFormat="1" applyFont="1" applyFill="1"/>
    <xf numFmtId="37" fontId="19" fillId="4" borderId="0" xfId="15" applyNumberFormat="1" applyFont="1" applyFill="1" applyAlignment="1">
      <alignment horizontal="left"/>
    </xf>
    <xf numFmtId="39" fontId="20" fillId="5" borderId="0" xfId="15" applyFont="1" applyFill="1"/>
    <xf numFmtId="39" fontId="10" fillId="5" borderId="0" xfId="15" applyFont="1" applyFill="1"/>
    <xf numFmtId="39" fontId="10" fillId="4" borderId="0" xfId="15" applyFont="1" applyFill="1"/>
    <xf numFmtId="39" fontId="16" fillId="4" borderId="0" xfId="15" applyFont="1" applyFill="1"/>
    <xf numFmtId="39" fontId="10" fillId="4" borderId="0" xfId="15" applyFont="1" applyFill="1" applyAlignment="1">
      <alignment horizontal="left"/>
    </xf>
    <xf numFmtId="0" fontId="25" fillId="0" borderId="0" xfId="0" applyFont="1"/>
    <xf numFmtId="0" fontId="26" fillId="0" borderId="0" xfId="0" applyFont="1"/>
    <xf numFmtId="0" fontId="26" fillId="0" borderId="8" xfId="0" applyFont="1" applyBorder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26" fillId="0" borderId="6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8" fillId="9" borderId="0" xfId="0" applyFont="1" applyFill="1" applyAlignment="1">
      <alignment horizontal="left"/>
    </xf>
    <xf numFmtId="0" fontId="8" fillId="10" borderId="0" xfId="0" applyFont="1" applyFill="1" applyAlignment="1">
      <alignment horizontal="left"/>
    </xf>
    <xf numFmtId="0" fontId="8" fillId="11" borderId="0" xfId="0" applyFont="1" applyFill="1" applyAlignment="1">
      <alignment horizontal="left"/>
    </xf>
    <xf numFmtId="0" fontId="8" fillId="12" borderId="0" xfId="0" applyFont="1" applyFill="1" applyAlignment="1">
      <alignment horizontal="left"/>
    </xf>
    <xf numFmtId="0" fontId="18" fillId="8" borderId="0" xfId="0" applyFont="1" applyFill="1" applyAlignment="1">
      <alignment horizontal="left"/>
    </xf>
    <xf numFmtId="0" fontId="22" fillId="0" borderId="7" xfId="0" applyFont="1" applyBorder="1"/>
    <xf numFmtId="0" fontId="22" fillId="0" borderId="4" xfId="0" applyFont="1" applyBorder="1"/>
    <xf numFmtId="0" fontId="22" fillId="0" borderId="0" xfId="0" applyFont="1"/>
    <xf numFmtId="0" fontId="29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39" fontId="15" fillId="3" borderId="0" xfId="15" applyFont="1" applyFill="1" applyAlignment="1">
      <alignment horizontal="center"/>
    </xf>
    <xf numFmtId="16" fontId="30" fillId="0" borderId="0" xfId="0" applyNumberFormat="1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49" fontId="13" fillId="7" borderId="0" xfId="1" applyNumberFormat="1" applyFont="1" applyFill="1" applyBorder="1" applyAlignment="1" applyProtection="1">
      <alignment horizontal="left" vertical="center"/>
    </xf>
    <xf numFmtId="37" fontId="10" fillId="4" borderId="0" xfId="15" applyNumberFormat="1" applyFont="1" applyFill="1" applyAlignment="1">
      <alignment horizontal="left" wrapText="1"/>
    </xf>
    <xf numFmtId="37" fontId="9" fillId="3" borderId="0" xfId="15" applyNumberFormat="1" applyFont="1" applyFill="1"/>
    <xf numFmtId="0" fontId="17" fillId="0" borderId="11" xfId="0" applyFont="1" applyBorder="1" applyAlignment="1">
      <alignment horizontal="center" vertical="center"/>
    </xf>
    <xf numFmtId="0" fontId="22" fillId="0" borderId="11" xfId="0" applyFont="1" applyBorder="1"/>
    <xf numFmtId="0" fontId="26" fillId="0" borderId="10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37" fontId="14" fillId="5" borderId="0" xfId="15" applyNumberFormat="1" applyFont="1" applyFill="1"/>
    <xf numFmtId="39" fontId="14" fillId="4" borderId="0" xfId="15" applyFont="1" applyFill="1"/>
    <xf numFmtId="37" fontId="14" fillId="4" borderId="0" xfId="15" applyNumberFormat="1" applyFont="1" applyFill="1"/>
    <xf numFmtId="37" fontId="12" fillId="5" borderId="0" xfId="15" applyNumberFormat="1" applyFont="1" applyFill="1"/>
    <xf numFmtId="39" fontId="15" fillId="3" borderId="0" xfId="15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</cellXfs>
  <cellStyles count="16">
    <cellStyle name="Millares" xfId="1" builtinId="3"/>
    <cellStyle name="Millares 2" xfId="4" xr:uid="{00000000-0005-0000-0000-000001000000}"/>
    <cellStyle name="Millares 2 2" xfId="14" xr:uid="{00000000-0005-0000-0000-000002000000}"/>
    <cellStyle name="Millares 3" xfId="2" xr:uid="{00000000-0005-0000-0000-000003000000}"/>
    <cellStyle name="Millares 4" xfId="5" xr:uid="{00000000-0005-0000-0000-000004000000}"/>
    <cellStyle name="Millares 5" xfId="8" xr:uid="{00000000-0005-0000-0000-000005000000}"/>
    <cellStyle name="Normal" xfId="0" builtinId="0"/>
    <cellStyle name="Normal 2" xfId="3" xr:uid="{00000000-0005-0000-0000-000008000000}"/>
    <cellStyle name="Normal 2 2" xfId="9" xr:uid="{00000000-0005-0000-0000-000009000000}"/>
    <cellStyle name="Normal 2 3" xfId="15" xr:uid="{00000000-0005-0000-0000-00000A000000}"/>
    <cellStyle name="Normal 3" xfId="6" xr:uid="{00000000-0005-0000-0000-00000B000000}"/>
    <cellStyle name="Normal 3 2" xfId="10" xr:uid="{00000000-0005-0000-0000-00000C000000}"/>
    <cellStyle name="Normal 3 3" xfId="13" xr:uid="{00000000-0005-0000-0000-00000D000000}"/>
    <cellStyle name="Normal 4" xfId="11" xr:uid="{00000000-0005-0000-0000-00000E000000}"/>
    <cellStyle name="Normal 5" xfId="7" xr:uid="{00000000-0005-0000-0000-00000F000000}"/>
    <cellStyle name="Porcentaje 2" xfId="12" xr:uid="{00000000-0005-0000-0000-000011000000}"/>
  </cellStyles>
  <dxfs count="0"/>
  <tableStyles count="0" defaultTableStyle="TableStyleMedium2" defaultPivotStyle="PivotStyleLight16"/>
  <colors>
    <mruColors>
      <color rgb="FFFF3399"/>
      <color rgb="FFC0C0C0"/>
      <color rgb="FFFF6699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8AA7.DB63EED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155575</xdr:colOff>
      <xdr:row>4</xdr:row>
      <xdr:rowOff>12701</xdr:rowOff>
    </xdr:from>
    <xdr:to>
      <xdr:col>0</xdr:col>
      <xdr:colOff>746125</xdr:colOff>
      <xdr:row>58</xdr:row>
      <xdr:rowOff>125413</xdr:rowOff>
    </xdr:to>
    <xdr:sp macro="" textlink="">
      <xdr:nvSpPr>
        <xdr:cNvPr id="2" name="Rectangle 1025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55575" y="889001"/>
          <a:ext cx="590550" cy="10628312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153987</xdr:colOff>
      <xdr:row>63</xdr:row>
      <xdr:rowOff>7939</xdr:rowOff>
    </xdr:from>
    <xdr:to>
      <xdr:col>0</xdr:col>
      <xdr:colOff>715962</xdr:colOff>
      <xdr:row>108</xdr:row>
      <xdr:rowOff>174625</xdr:rowOff>
    </xdr:to>
    <xdr:sp macro="" textlink="">
      <xdr:nvSpPr>
        <xdr:cNvPr id="3" name="Rectangle 102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 bwMode="auto">
        <a:xfrm>
          <a:off x="153987" y="13371514"/>
          <a:ext cx="561975" cy="9805986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166688</xdr:colOff>
      <xdr:row>0</xdr:row>
      <xdr:rowOff>160134</xdr:rowOff>
    </xdr:from>
    <xdr:to>
      <xdr:col>1</xdr:col>
      <xdr:colOff>492125</xdr:colOff>
      <xdr:row>4</xdr:row>
      <xdr:rowOff>0</xdr:rowOff>
    </xdr:to>
    <xdr:pic>
      <xdr:nvPicPr>
        <xdr:cNvPr id="4" name="Imagen 29" descr="EDITABLE BANCO AGRICOLA_Mesa de trabajo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8" y="160134"/>
          <a:ext cx="1430337" cy="716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276225</xdr:colOff>
      <xdr:row>59</xdr:row>
      <xdr:rowOff>114300</xdr:rowOff>
    </xdr:from>
    <xdr:to>
      <xdr:col>1</xdr:col>
      <xdr:colOff>601662</xdr:colOff>
      <xdr:row>62</xdr:row>
      <xdr:rowOff>173241</xdr:rowOff>
    </xdr:to>
    <xdr:pic>
      <xdr:nvPicPr>
        <xdr:cNvPr id="5" name="Imagen 29" descr="EDITABLE BANCO AGRICOLA_Mesa de trabajo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2601575"/>
          <a:ext cx="1430337" cy="716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23"/>
  <dimension ref="A1:D167"/>
  <sheetViews>
    <sheetView tabSelected="1" zoomScaleNormal="100" workbookViewId="0">
      <selection activeCell="H23" sqref="H23"/>
    </sheetView>
  </sheetViews>
  <sheetFormatPr baseColWidth="10" defaultColWidth="8.28515625" defaultRowHeight="17.25" x14ac:dyDescent="0.3"/>
  <cols>
    <col min="1" max="1" width="16.5703125" style="4" customWidth="1"/>
    <col min="2" max="2" width="72.7109375" style="30" bestFit="1" customWidth="1"/>
    <col min="3" max="4" width="24.140625" style="30" customWidth="1"/>
    <col min="5" max="5" width="1.5703125" style="3" customWidth="1"/>
    <col min="6" max="7" width="8.28515625" style="3" customWidth="1"/>
    <col min="8" max="8" width="20.5703125" style="3" bestFit="1" customWidth="1"/>
    <col min="9" max="173" width="8.28515625" style="3" customWidth="1"/>
    <col min="174" max="16384" width="8.28515625" style="3"/>
  </cols>
  <sheetData>
    <row r="1" spans="1:4" x14ac:dyDescent="0.3">
      <c r="A1" s="72" t="s">
        <v>2</v>
      </c>
      <c r="B1" s="72"/>
      <c r="C1" s="72"/>
      <c r="D1" s="57"/>
    </row>
    <row r="2" spans="1:4" x14ac:dyDescent="0.3">
      <c r="A2" s="72" t="s">
        <v>5</v>
      </c>
      <c r="B2" s="72"/>
      <c r="C2" s="72"/>
      <c r="D2" s="57"/>
    </row>
    <row r="3" spans="1:4" x14ac:dyDescent="0.3">
      <c r="A3" s="72" t="str">
        <f>+FECHAS!B4</f>
        <v>AL 31 MARZO 2026 Y 2025</v>
      </c>
      <c r="B3" s="72"/>
      <c r="C3" s="72"/>
      <c r="D3" s="57"/>
    </row>
    <row r="4" spans="1:4" x14ac:dyDescent="0.3">
      <c r="A4" s="72" t="s">
        <v>0</v>
      </c>
      <c r="B4" s="72"/>
      <c r="C4" s="72"/>
      <c r="D4" s="57"/>
    </row>
    <row r="5" spans="1:4" x14ac:dyDescent="0.3">
      <c r="B5" s="5" t="s">
        <v>6</v>
      </c>
      <c r="C5" s="61" t="s">
        <v>90</v>
      </c>
      <c r="D5" s="61" t="s">
        <v>4</v>
      </c>
    </row>
    <row r="6" spans="1:4" x14ac:dyDescent="0.3">
      <c r="B6" s="6" t="s">
        <v>7</v>
      </c>
      <c r="C6" s="7">
        <v>697708595.47000003</v>
      </c>
      <c r="D6" s="7">
        <v>684311758.52999997</v>
      </c>
    </row>
    <row r="7" spans="1:4" x14ac:dyDescent="0.3">
      <c r="B7" s="6" t="s">
        <v>8</v>
      </c>
      <c r="C7" s="7">
        <v>72925445.939999998</v>
      </c>
      <c r="D7" s="7">
        <v>44797543.149999999</v>
      </c>
    </row>
    <row r="8" spans="1:4" x14ac:dyDescent="0.3">
      <c r="B8" s="6" t="s">
        <v>9</v>
      </c>
      <c r="C8" s="7">
        <v>182496619.64000002</v>
      </c>
      <c r="D8" s="7">
        <v>141406034.41</v>
      </c>
    </row>
    <row r="9" spans="1:4" x14ac:dyDescent="0.3">
      <c r="B9" s="6" t="s">
        <v>10</v>
      </c>
      <c r="C9" s="7">
        <v>-77031604.650000006</v>
      </c>
      <c r="D9" s="7">
        <v>-70986297.879999995</v>
      </c>
    </row>
    <row r="10" spans="1:4" x14ac:dyDescent="0.3">
      <c r="B10" s="6" t="s">
        <v>11</v>
      </c>
      <c r="C10" s="7">
        <v>-52834360.730000004</v>
      </c>
      <c r="D10" s="7">
        <v>-88170135.689999998</v>
      </c>
    </row>
    <row r="11" spans="1:4" x14ac:dyDescent="0.3">
      <c r="B11" s="6" t="s">
        <v>12</v>
      </c>
      <c r="C11" s="7">
        <v>-754548248.71000004</v>
      </c>
      <c r="D11" s="7">
        <v>-693925983.51000011</v>
      </c>
    </row>
    <row r="12" spans="1:4" x14ac:dyDescent="0.3">
      <c r="B12" s="6" t="s">
        <v>13</v>
      </c>
      <c r="C12" s="7">
        <v>-22931833.68</v>
      </c>
      <c r="D12" s="7">
        <v>-8350897.4300000006</v>
      </c>
    </row>
    <row r="13" spans="1:4" x14ac:dyDescent="0.3">
      <c r="B13" s="8" t="s">
        <v>14</v>
      </c>
      <c r="C13" s="7">
        <v>242410709.75000417</v>
      </c>
      <c r="D13" s="7">
        <v>-138970825.82999879</v>
      </c>
    </row>
    <row r="14" spans="1:4" hidden="1" x14ac:dyDescent="0.3">
      <c r="B14" s="6" t="s">
        <v>15</v>
      </c>
      <c r="C14" s="7"/>
      <c r="D14" s="7"/>
    </row>
    <row r="15" spans="1:4" hidden="1" x14ac:dyDescent="0.3">
      <c r="B15" s="8" t="s">
        <v>16</v>
      </c>
      <c r="C15" s="7"/>
    </row>
    <row r="16" spans="1:4" hidden="1" x14ac:dyDescent="0.3">
      <c r="B16" s="8"/>
      <c r="C16" s="7"/>
      <c r="D16" s="3"/>
    </row>
    <row r="17" spans="2:4" x14ac:dyDescent="0.3">
      <c r="B17" s="9" t="s">
        <v>17</v>
      </c>
      <c r="C17" s="10">
        <f>C6+C7+C8+C9+C10+C11+C12+C13+C15</f>
        <v>288195323.0300042</v>
      </c>
      <c r="D17" s="10">
        <f>D6+D7+D8+D9+D10+D11+D12+D13</f>
        <v>-129888804.24999893</v>
      </c>
    </row>
    <row r="18" spans="2:4" x14ac:dyDescent="0.3">
      <c r="B18" s="9"/>
      <c r="C18" s="7"/>
      <c r="D18" s="7"/>
    </row>
    <row r="19" spans="2:4" x14ac:dyDescent="0.3">
      <c r="B19" s="3"/>
      <c r="D19" s="7"/>
    </row>
    <row r="20" spans="2:4" x14ac:dyDescent="0.3">
      <c r="B20" s="9"/>
      <c r="C20" s="11"/>
      <c r="D20" s="12"/>
    </row>
    <row r="21" spans="2:4" x14ac:dyDescent="0.3">
      <c r="B21" s="9" t="s">
        <v>18</v>
      </c>
      <c r="C21" s="7"/>
      <c r="D21" s="12"/>
    </row>
    <row r="22" spans="2:4" x14ac:dyDescent="0.3">
      <c r="B22" s="8" t="s">
        <v>19</v>
      </c>
      <c r="C22" s="7">
        <v>-114116137.48000014</v>
      </c>
      <c r="D22" s="7">
        <v>-208903819.44999993</v>
      </c>
    </row>
    <row r="23" spans="2:4" x14ac:dyDescent="0.3">
      <c r="B23" s="8" t="s">
        <v>20</v>
      </c>
      <c r="C23" s="7">
        <v>-4926018721.25</v>
      </c>
      <c r="D23" s="68">
        <v>-4463001757.6599998</v>
      </c>
    </row>
    <row r="24" spans="2:4" x14ac:dyDescent="0.3">
      <c r="B24" s="8" t="s">
        <v>21</v>
      </c>
      <c r="C24" s="7">
        <v>5150055947.5499992</v>
      </c>
      <c r="D24" s="68">
        <v>4829897057.1499996</v>
      </c>
    </row>
    <row r="25" spans="2:4" x14ac:dyDescent="0.3">
      <c r="B25" s="8" t="s">
        <v>22</v>
      </c>
      <c r="C25" s="7">
        <v>-19752143.729999781</v>
      </c>
      <c r="D25" s="7">
        <v>-3966671.3599998951</v>
      </c>
    </row>
    <row r="26" spans="2:4" hidden="1" x14ac:dyDescent="0.3">
      <c r="B26" s="8" t="s">
        <v>23</v>
      </c>
      <c r="C26" s="7"/>
      <c r="D26" s="7"/>
    </row>
    <row r="27" spans="2:4" x14ac:dyDescent="0.3">
      <c r="B27" s="8" t="s">
        <v>24</v>
      </c>
      <c r="C27" s="7">
        <v>-3940135</v>
      </c>
      <c r="D27" s="12">
        <v>9825531.8300000001</v>
      </c>
    </row>
    <row r="28" spans="2:4" hidden="1" x14ac:dyDescent="0.3">
      <c r="B28" s="8" t="s">
        <v>25</v>
      </c>
      <c r="C28" s="12"/>
      <c r="D28" s="7"/>
    </row>
    <row r="29" spans="2:4" hidden="1" x14ac:dyDescent="0.3">
      <c r="B29" s="8" t="s">
        <v>26</v>
      </c>
      <c r="C29" s="7"/>
      <c r="D29" s="12"/>
    </row>
    <row r="30" spans="2:4" hidden="1" x14ac:dyDescent="0.3">
      <c r="B30" s="8" t="s">
        <v>27</v>
      </c>
      <c r="C30" s="7"/>
      <c r="D30" s="12"/>
    </row>
    <row r="31" spans="2:4" hidden="1" x14ac:dyDescent="0.3">
      <c r="B31" s="8" t="s">
        <v>28</v>
      </c>
      <c r="C31" s="7"/>
      <c r="D31" s="12"/>
    </row>
    <row r="32" spans="2:4" x14ac:dyDescent="0.3">
      <c r="B32" s="7"/>
      <c r="C32" s="7"/>
      <c r="D32" s="12"/>
    </row>
    <row r="33" spans="2:4" x14ac:dyDescent="0.3">
      <c r="B33" s="9" t="s">
        <v>29</v>
      </c>
      <c r="C33" s="10">
        <f>C22+C24+C26+C27+C28+C29+C31+C23+C25</f>
        <v>86228810.08999896</v>
      </c>
      <c r="D33" s="10">
        <f>+D22+D23+D24+D25+D26+D27+D31</f>
        <v>163850340.51000008</v>
      </c>
    </row>
    <row r="34" spans="2:4" x14ac:dyDescent="0.3">
      <c r="B34" s="9"/>
      <c r="D34" s="7"/>
    </row>
    <row r="35" spans="2:4" x14ac:dyDescent="0.3">
      <c r="B35" s="7"/>
      <c r="C35" s="7"/>
      <c r="D35" s="3"/>
    </row>
    <row r="36" spans="2:4" x14ac:dyDescent="0.3">
      <c r="B36" s="9" t="s">
        <v>30</v>
      </c>
      <c r="C36" s="7"/>
      <c r="D36" s="7"/>
    </row>
    <row r="37" spans="2:4" x14ac:dyDescent="0.3">
      <c r="B37" s="6" t="s">
        <v>31</v>
      </c>
      <c r="C37" s="7">
        <v>8578545443.7399998</v>
      </c>
      <c r="D37" s="68">
        <v>8643289434.8799992</v>
      </c>
    </row>
    <row r="38" spans="2:4" x14ac:dyDescent="0.3">
      <c r="B38" s="6" t="s">
        <v>32</v>
      </c>
      <c r="C38" s="7">
        <v>-8974670046.9399986</v>
      </c>
      <c r="D38" s="68">
        <v>-8733245679.4499989</v>
      </c>
    </row>
    <row r="39" spans="2:4" x14ac:dyDescent="0.3">
      <c r="B39" s="6" t="s">
        <v>33</v>
      </c>
      <c r="C39" s="7">
        <v>5613937.6699999999</v>
      </c>
      <c r="D39" s="69">
        <v>60000000</v>
      </c>
    </row>
    <row r="40" spans="2:4" x14ac:dyDescent="0.3">
      <c r="B40" s="6" t="s">
        <v>34</v>
      </c>
      <c r="C40" s="7">
        <v>-523001357.89000005</v>
      </c>
      <c r="D40" s="69">
        <v>-343579105.89999998</v>
      </c>
    </row>
    <row r="41" spans="2:4" hidden="1" x14ac:dyDescent="0.3">
      <c r="B41" s="8" t="s">
        <v>35</v>
      </c>
      <c r="C41" s="68"/>
      <c r="D41" s="12"/>
    </row>
    <row r="42" spans="2:4" x14ac:dyDescent="0.3">
      <c r="B42" s="8"/>
      <c r="C42" s="12"/>
      <c r="D42" s="12"/>
    </row>
    <row r="43" spans="2:4" x14ac:dyDescent="0.3">
      <c r="B43" s="9" t="s">
        <v>36</v>
      </c>
      <c r="C43" s="7"/>
    </row>
    <row r="44" spans="2:4" x14ac:dyDescent="0.3">
      <c r="B44" s="9"/>
      <c r="C44" s="14">
        <f>C37+C38+C39+C40+C41</f>
        <v>-913512023.41999888</v>
      </c>
      <c r="D44" s="14">
        <f>SUM(D37:D42)</f>
        <v>-373535350.46999967</v>
      </c>
    </row>
    <row r="45" spans="2:4" x14ac:dyDescent="0.3">
      <c r="B45" s="7"/>
      <c r="C45" s="7"/>
      <c r="D45" s="7"/>
    </row>
    <row r="46" spans="2:4" x14ac:dyDescent="0.3">
      <c r="B46" s="9" t="s">
        <v>37</v>
      </c>
      <c r="C46" s="14">
        <f>C44+C33+C17</f>
        <v>-539087890.29999566</v>
      </c>
      <c r="D46" s="13">
        <f>+D17+D33+D44</f>
        <v>-339573814.20999849</v>
      </c>
    </row>
    <row r="47" spans="2:4" x14ac:dyDescent="0.3">
      <c r="B47" s="14"/>
      <c r="C47" s="7"/>
      <c r="D47" s="7"/>
    </row>
    <row r="48" spans="2:4" x14ac:dyDescent="0.3">
      <c r="B48" s="9" t="s">
        <v>38</v>
      </c>
      <c r="C48" s="15">
        <v>4241940608.73</v>
      </c>
      <c r="D48" s="15">
        <v>3310367465.8000002</v>
      </c>
    </row>
    <row r="49" spans="1:4" x14ac:dyDescent="0.3">
      <c r="B49" s="14"/>
      <c r="C49" s="7"/>
      <c r="D49" s="7"/>
    </row>
    <row r="50" spans="1:4" x14ac:dyDescent="0.3">
      <c r="B50" s="9" t="s">
        <v>39</v>
      </c>
      <c r="C50" s="15">
        <v>3702852718.4300003</v>
      </c>
      <c r="D50" s="15">
        <v>2970793651.5900002</v>
      </c>
    </row>
    <row r="51" spans="1:4" x14ac:dyDescent="0.3">
      <c r="B51" s="9"/>
      <c r="C51" s="15"/>
      <c r="D51" s="15"/>
    </row>
    <row r="52" spans="1:4" x14ac:dyDescent="0.3">
      <c r="B52" s="9"/>
      <c r="C52" s="15"/>
      <c r="D52" s="15"/>
    </row>
    <row r="53" spans="1:4" x14ac:dyDescent="0.3">
      <c r="B53" s="9"/>
      <c r="C53" s="15"/>
      <c r="D53" s="15"/>
    </row>
    <row r="54" spans="1:4" x14ac:dyDescent="0.3">
      <c r="B54" s="9"/>
      <c r="C54" s="15"/>
      <c r="D54" s="15"/>
    </row>
    <row r="55" spans="1:4" x14ac:dyDescent="0.3">
      <c r="B55" s="9"/>
      <c r="C55" s="15"/>
      <c r="D55" s="15"/>
    </row>
    <row r="56" spans="1:4" x14ac:dyDescent="0.3">
      <c r="B56" s="9"/>
      <c r="C56" s="15"/>
      <c r="D56" s="15"/>
    </row>
    <row r="57" spans="1:4" x14ac:dyDescent="0.3">
      <c r="B57" s="16" t="s">
        <v>40</v>
      </c>
      <c r="C57" s="17" t="s">
        <v>41</v>
      </c>
      <c r="D57" s="17"/>
    </row>
    <row r="58" spans="1:4" x14ac:dyDescent="0.3">
      <c r="B58" s="18" t="s">
        <v>42</v>
      </c>
      <c r="C58" s="19" t="s">
        <v>43</v>
      </c>
      <c r="D58" s="19"/>
    </row>
    <row r="59" spans="1:4" x14ac:dyDescent="0.3">
      <c r="B59" s="14"/>
      <c r="C59" s="20">
        <v>4</v>
      </c>
      <c r="D59" s="20"/>
    </row>
    <row r="60" spans="1:4" x14ac:dyDescent="0.3">
      <c r="A60" s="3"/>
      <c r="B60" s="21" t="s">
        <v>2</v>
      </c>
      <c r="C60" s="7"/>
      <c r="D60" s="7"/>
    </row>
    <row r="61" spans="1:4" x14ac:dyDescent="0.3">
      <c r="A61" s="3"/>
      <c r="B61" s="21" t="s">
        <v>5</v>
      </c>
      <c r="C61" s="7"/>
      <c r="D61" s="7"/>
    </row>
    <row r="62" spans="1:4" x14ac:dyDescent="0.3">
      <c r="A62" s="3"/>
      <c r="B62" s="22" t="str">
        <f>+A3</f>
        <v>AL 31 MARZO 2026 Y 2025</v>
      </c>
      <c r="C62" s="7"/>
      <c r="D62" s="7"/>
    </row>
    <row r="63" spans="1:4" x14ac:dyDescent="0.3">
      <c r="A63" s="3"/>
      <c r="B63" s="22" t="s">
        <v>0</v>
      </c>
      <c r="C63" s="7"/>
      <c r="D63" s="7"/>
    </row>
    <row r="64" spans="1:4" x14ac:dyDescent="0.3">
      <c r="B64" s="23"/>
      <c r="C64" s="24" t="str">
        <f>+C5</f>
        <v xml:space="preserve">                         2026</v>
      </c>
      <c r="D64" s="61" t="s">
        <v>4</v>
      </c>
    </row>
    <row r="65" spans="2:4" x14ac:dyDescent="0.3">
      <c r="B65" s="7"/>
      <c r="C65" s="7"/>
      <c r="D65" s="7"/>
    </row>
    <row r="66" spans="2:4" ht="34.5" x14ac:dyDescent="0.3">
      <c r="B66" s="62" t="s">
        <v>44</v>
      </c>
      <c r="C66" s="7"/>
      <c r="D66" s="7"/>
    </row>
    <row r="67" spans="2:4" x14ac:dyDescent="0.3">
      <c r="B67" s="62"/>
      <c r="C67" s="7"/>
      <c r="D67" s="7"/>
    </row>
    <row r="68" spans="2:4" x14ac:dyDescent="0.3">
      <c r="B68" s="8" t="s">
        <v>3</v>
      </c>
      <c r="C68" s="7"/>
      <c r="D68" s="63"/>
    </row>
    <row r="69" spans="2:4" x14ac:dyDescent="0.3">
      <c r="B69" s="8" t="s">
        <v>45</v>
      </c>
      <c r="C69" s="7">
        <v>151001307.76999998</v>
      </c>
      <c r="D69" s="63">
        <v>81387724.179999858</v>
      </c>
    </row>
    <row r="70" spans="2:4" x14ac:dyDescent="0.3">
      <c r="B70" s="8"/>
      <c r="C70" s="7"/>
      <c r="D70" s="7"/>
    </row>
    <row r="71" spans="2:4" ht="34.5" x14ac:dyDescent="0.3">
      <c r="B71" s="62" t="s">
        <v>46</v>
      </c>
      <c r="C71" s="3"/>
      <c r="D71" s="7"/>
    </row>
    <row r="72" spans="2:4" x14ac:dyDescent="0.3">
      <c r="B72" s="8" t="s">
        <v>3</v>
      </c>
      <c r="C72" s="7"/>
      <c r="D72" s="7"/>
    </row>
    <row r="73" spans="2:4" hidden="1" x14ac:dyDescent="0.3">
      <c r="B73" s="8"/>
      <c r="C73" s="7"/>
      <c r="D73" s="7"/>
    </row>
    <row r="74" spans="2:4" x14ac:dyDescent="0.3">
      <c r="B74" s="8"/>
      <c r="C74" s="7"/>
      <c r="D74" s="7"/>
    </row>
    <row r="75" spans="2:4" x14ac:dyDescent="0.3">
      <c r="B75" s="8" t="s">
        <v>47</v>
      </c>
      <c r="C75" s="7"/>
      <c r="D75" s="7"/>
    </row>
    <row r="76" spans="2:4" x14ac:dyDescent="0.3">
      <c r="B76" s="25" t="s">
        <v>48</v>
      </c>
      <c r="C76" s="7"/>
      <c r="D76" s="7"/>
    </row>
    <row r="77" spans="2:4" x14ac:dyDescent="0.3">
      <c r="B77" s="8" t="s">
        <v>49</v>
      </c>
      <c r="C77" s="7">
        <v>17000000.030000001</v>
      </c>
      <c r="D77" s="63">
        <v>0</v>
      </c>
    </row>
    <row r="78" spans="2:4" hidden="1" x14ac:dyDescent="0.3">
      <c r="B78" s="8" t="s">
        <v>50</v>
      </c>
      <c r="C78" s="7"/>
      <c r="D78" s="7"/>
    </row>
    <row r="79" spans="2:4" hidden="1" x14ac:dyDescent="0.3">
      <c r="B79" s="8" t="s">
        <v>51</v>
      </c>
      <c r="C79" s="7"/>
      <c r="D79" s="7"/>
    </row>
    <row r="80" spans="2:4" x14ac:dyDescent="0.3">
      <c r="B80" s="8" t="s">
        <v>52</v>
      </c>
      <c r="C80" s="7">
        <v>17268127.859999999</v>
      </c>
      <c r="D80" s="70">
        <v>9825531.8300000001</v>
      </c>
    </row>
    <row r="81" spans="2:4" x14ac:dyDescent="0.3">
      <c r="B81" s="8" t="s">
        <v>53</v>
      </c>
      <c r="C81" s="7">
        <v>45782921.099999994</v>
      </c>
      <c r="D81" s="70">
        <v>84127554.75</v>
      </c>
    </row>
    <row r="82" spans="2:4" x14ac:dyDescent="0.3">
      <c r="B82" s="8"/>
      <c r="C82" s="26"/>
      <c r="D82" s="26"/>
    </row>
    <row r="83" spans="2:4" x14ac:dyDescent="0.3">
      <c r="B83" s="25" t="s">
        <v>54</v>
      </c>
      <c r="C83" s="12"/>
      <c r="D83" s="12"/>
    </row>
    <row r="84" spans="2:4" x14ac:dyDescent="0.3">
      <c r="B84" s="8" t="s">
        <v>49</v>
      </c>
      <c r="C84" s="7">
        <v>-1288392914.99</v>
      </c>
      <c r="D84" s="7">
        <v>-159019231.83000001</v>
      </c>
    </row>
    <row r="85" spans="2:4" hidden="1" x14ac:dyDescent="0.3">
      <c r="B85" s="8" t="s">
        <v>55</v>
      </c>
      <c r="C85" s="12"/>
      <c r="D85" s="12"/>
    </row>
    <row r="86" spans="2:4" hidden="1" x14ac:dyDescent="0.3">
      <c r="B86" s="8" t="s">
        <v>51</v>
      </c>
      <c r="C86" s="12"/>
      <c r="D86" s="12"/>
    </row>
    <row r="87" spans="2:4" x14ac:dyDescent="0.3">
      <c r="B87" s="8" t="s">
        <v>52</v>
      </c>
      <c r="C87" s="7">
        <v>-16650000</v>
      </c>
      <c r="D87" s="12">
        <v>-9825531.8300000001</v>
      </c>
    </row>
    <row r="88" spans="2:4" x14ac:dyDescent="0.3">
      <c r="B88" s="8" t="s">
        <v>53</v>
      </c>
      <c r="C88" s="7">
        <v>-256989708.61000001</v>
      </c>
      <c r="D88" s="63">
        <v>-20865379.670000002</v>
      </c>
    </row>
    <row r="89" spans="2:4" x14ac:dyDescent="0.3">
      <c r="B89" s="8"/>
      <c r="C89" s="26"/>
      <c r="D89" s="26"/>
    </row>
    <row r="90" spans="2:4" x14ac:dyDescent="0.3">
      <c r="B90" s="8" t="s">
        <v>56</v>
      </c>
      <c r="C90" s="7">
        <v>25875151.84</v>
      </c>
      <c r="D90" s="63">
        <v>27080594.810000002</v>
      </c>
    </row>
    <row r="91" spans="2:4" x14ac:dyDescent="0.3">
      <c r="B91" s="8"/>
      <c r="C91" s="7"/>
      <c r="D91" s="7"/>
    </row>
    <row r="92" spans="2:4" x14ac:dyDescent="0.3">
      <c r="B92" s="25" t="s">
        <v>57</v>
      </c>
      <c r="C92" s="7"/>
      <c r="D92" s="7"/>
    </row>
    <row r="93" spans="2:4" x14ac:dyDescent="0.3">
      <c r="B93" s="8" t="s">
        <v>58</v>
      </c>
      <c r="C93" s="7">
        <v>1271560968.5800047</v>
      </c>
      <c r="D93" s="70">
        <v>159392088.34999999</v>
      </c>
    </row>
    <row r="94" spans="2:4" x14ac:dyDescent="0.3">
      <c r="B94" s="8" t="s">
        <v>53</v>
      </c>
      <c r="C94" s="7">
        <v>184003878.38000011</v>
      </c>
      <c r="D94" s="70">
        <v>-87468041.650000095</v>
      </c>
    </row>
    <row r="95" spans="2:4" x14ac:dyDescent="0.3">
      <c r="B95" s="8" t="s">
        <v>59</v>
      </c>
      <c r="C95" s="7">
        <v>-2549070.8800000101</v>
      </c>
      <c r="D95" s="70">
        <v>-2037592.3900000006</v>
      </c>
    </row>
    <row r="96" spans="2:4" x14ac:dyDescent="0.3">
      <c r="B96" s="8" t="s">
        <v>60</v>
      </c>
      <c r="C96" s="7">
        <v>-26676691.340000004</v>
      </c>
      <c r="D96" s="70">
        <v>-2174775.7999999858</v>
      </c>
    </row>
    <row r="97" spans="2:4" x14ac:dyDescent="0.3">
      <c r="B97" s="8" t="s">
        <v>61</v>
      </c>
      <c r="C97" s="7">
        <v>166961353.28999957</v>
      </c>
      <c r="D97" s="68">
        <v>-210311745</v>
      </c>
    </row>
    <row r="98" spans="2:4" x14ac:dyDescent="0.3">
      <c r="B98" s="8" t="s">
        <v>62</v>
      </c>
      <c r="C98" s="71">
        <f>SUM(C77:C97)</f>
        <v>137194015.26000416</v>
      </c>
      <c r="D98" s="7">
        <f>SUM(D77:D97)</f>
        <v>-211276528.4300001</v>
      </c>
    </row>
    <row r="99" spans="2:4" x14ac:dyDescent="0.3">
      <c r="B99" s="7"/>
      <c r="C99" s="7"/>
      <c r="D99" s="7"/>
    </row>
    <row r="100" spans="2:4" x14ac:dyDescent="0.3">
      <c r="B100" s="9" t="s">
        <v>63</v>
      </c>
      <c r="C100" s="10">
        <f>+C98+C69</f>
        <v>288195323.03000414</v>
      </c>
      <c r="D100" s="10">
        <f>+D98+D69</f>
        <v>-129888804.25000024</v>
      </c>
    </row>
    <row r="101" spans="2:4" x14ac:dyDescent="0.3">
      <c r="B101" s="27"/>
      <c r="C101" s="7"/>
      <c r="D101" s="7"/>
    </row>
    <row r="102" spans="2:4" x14ac:dyDescent="0.3">
      <c r="B102" s="27"/>
      <c r="C102" s="7"/>
      <c r="D102" s="7"/>
    </row>
    <row r="103" spans="2:4" x14ac:dyDescent="0.3">
      <c r="B103" s="27"/>
      <c r="C103" s="7"/>
      <c r="D103" s="7"/>
    </row>
    <row r="104" spans="2:4" x14ac:dyDescent="0.3">
      <c r="B104" s="27"/>
      <c r="C104" s="7"/>
      <c r="D104" s="7"/>
    </row>
    <row r="105" spans="2:4" x14ac:dyDescent="0.3">
      <c r="B105" s="27"/>
      <c r="C105" s="7"/>
      <c r="D105" s="7"/>
    </row>
    <row r="106" spans="2:4" x14ac:dyDescent="0.3">
      <c r="B106" s="27"/>
      <c r="C106" s="7"/>
      <c r="D106" s="7"/>
    </row>
    <row r="107" spans="2:4" x14ac:dyDescent="0.3">
      <c r="B107" s="9"/>
      <c r="C107" s="12"/>
      <c r="D107" s="12"/>
    </row>
    <row r="108" spans="2:4" x14ac:dyDescent="0.3">
      <c r="B108" s="16" t="s">
        <v>40</v>
      </c>
      <c r="C108" s="17" t="s">
        <v>41</v>
      </c>
      <c r="D108" s="17"/>
    </row>
    <row r="109" spans="2:4" x14ac:dyDescent="0.3">
      <c r="B109" s="18" t="s">
        <v>42</v>
      </c>
      <c r="C109" s="19" t="s">
        <v>43</v>
      </c>
      <c r="D109" s="19"/>
    </row>
    <row r="110" spans="2:4" x14ac:dyDescent="0.3">
      <c r="B110" s="14"/>
      <c r="C110" s="7"/>
      <c r="D110" s="7"/>
    </row>
    <row r="111" spans="2:4" x14ac:dyDescent="0.3">
      <c r="B111" s="16"/>
      <c r="C111" s="28"/>
      <c r="D111" s="28"/>
    </row>
    <row r="112" spans="2:4" x14ac:dyDescent="0.3">
      <c r="B112" s="16"/>
      <c r="C112" s="29"/>
      <c r="D112" s="29"/>
    </row>
    <row r="113" spans="2:4" x14ac:dyDescent="0.3">
      <c r="C113" s="20">
        <v>5</v>
      </c>
      <c r="D113" s="20"/>
    </row>
    <row r="114" spans="2:4" x14ac:dyDescent="0.3">
      <c r="B114" s="7"/>
      <c r="C114" s="7"/>
      <c r="D114" s="7"/>
    </row>
    <row r="115" spans="2:4" x14ac:dyDescent="0.3">
      <c r="C115" s="7"/>
      <c r="D115" s="7"/>
    </row>
    <row r="116" spans="2:4" x14ac:dyDescent="0.3">
      <c r="C116" s="7"/>
      <c r="D116" s="7"/>
    </row>
    <row r="117" spans="2:4" x14ac:dyDescent="0.3">
      <c r="C117" s="7"/>
      <c r="D117" s="7"/>
    </row>
    <row r="118" spans="2:4" x14ac:dyDescent="0.3">
      <c r="C118" s="7"/>
      <c r="D118" s="7"/>
    </row>
    <row r="119" spans="2:4" x14ac:dyDescent="0.3">
      <c r="C119" s="7"/>
      <c r="D119" s="7"/>
    </row>
    <row r="120" spans="2:4" x14ac:dyDescent="0.3">
      <c r="C120" s="7"/>
      <c r="D120" s="7"/>
    </row>
    <row r="121" spans="2:4" x14ac:dyDescent="0.3">
      <c r="C121" s="7"/>
      <c r="D121" s="7"/>
    </row>
    <row r="122" spans="2:4" x14ac:dyDescent="0.3">
      <c r="C122" s="7"/>
      <c r="D122" s="7"/>
    </row>
    <row r="123" spans="2:4" x14ac:dyDescent="0.3">
      <c r="C123" s="7"/>
      <c r="D123" s="7"/>
    </row>
    <row r="124" spans="2:4" x14ac:dyDescent="0.3">
      <c r="C124" s="7"/>
      <c r="D124" s="7"/>
    </row>
    <row r="125" spans="2:4" x14ac:dyDescent="0.3">
      <c r="C125" s="7"/>
      <c r="D125" s="7"/>
    </row>
    <row r="126" spans="2:4" x14ac:dyDescent="0.3">
      <c r="C126" s="7"/>
      <c r="D126" s="7"/>
    </row>
    <row r="127" spans="2:4" x14ac:dyDescent="0.3">
      <c r="C127" s="7"/>
      <c r="D127" s="7"/>
    </row>
    <row r="128" spans="2:4" x14ac:dyDescent="0.3">
      <c r="C128" s="7"/>
      <c r="D128" s="7"/>
    </row>
    <row r="129" spans="2:4" x14ac:dyDescent="0.3">
      <c r="C129" s="7"/>
      <c r="D129" s="7"/>
    </row>
    <row r="130" spans="2:4" x14ac:dyDescent="0.3">
      <c r="B130" s="31"/>
      <c r="C130" s="7"/>
      <c r="D130" s="7"/>
    </row>
    <row r="131" spans="2:4" x14ac:dyDescent="0.3">
      <c r="C131" s="7"/>
      <c r="D131" s="7"/>
    </row>
    <row r="132" spans="2:4" x14ac:dyDescent="0.3">
      <c r="C132" s="7"/>
      <c r="D132" s="7"/>
    </row>
    <row r="133" spans="2:4" x14ac:dyDescent="0.3">
      <c r="C133" s="7"/>
      <c r="D133" s="7"/>
    </row>
    <row r="134" spans="2:4" x14ac:dyDescent="0.3">
      <c r="C134" s="7"/>
      <c r="D134" s="7"/>
    </row>
    <row r="135" spans="2:4" x14ac:dyDescent="0.3">
      <c r="C135" s="7"/>
      <c r="D135" s="7"/>
    </row>
    <row r="136" spans="2:4" x14ac:dyDescent="0.3">
      <c r="C136" s="7"/>
      <c r="D136" s="7"/>
    </row>
    <row r="137" spans="2:4" x14ac:dyDescent="0.3">
      <c r="C137" s="7"/>
      <c r="D137" s="7"/>
    </row>
    <row r="138" spans="2:4" x14ac:dyDescent="0.3">
      <c r="C138" s="7"/>
      <c r="D138" s="7"/>
    </row>
    <row r="139" spans="2:4" x14ac:dyDescent="0.3">
      <c r="C139" s="7"/>
      <c r="D139" s="7"/>
    </row>
    <row r="140" spans="2:4" x14ac:dyDescent="0.3">
      <c r="C140" s="7"/>
      <c r="D140" s="7"/>
    </row>
    <row r="141" spans="2:4" x14ac:dyDescent="0.3">
      <c r="C141" s="7"/>
      <c r="D141" s="7"/>
    </row>
    <row r="142" spans="2:4" x14ac:dyDescent="0.3">
      <c r="C142" s="7"/>
      <c r="D142" s="7"/>
    </row>
    <row r="143" spans="2:4" x14ac:dyDescent="0.3">
      <c r="C143" s="7"/>
      <c r="D143" s="7"/>
    </row>
    <row r="144" spans="2:4" x14ac:dyDescent="0.3">
      <c r="C144" s="7"/>
      <c r="D144" s="7"/>
    </row>
    <row r="145" spans="2:4" x14ac:dyDescent="0.3">
      <c r="C145" s="7"/>
      <c r="D145" s="7"/>
    </row>
    <row r="146" spans="2:4" x14ac:dyDescent="0.3">
      <c r="C146" s="7"/>
      <c r="D146" s="7"/>
    </row>
    <row r="147" spans="2:4" x14ac:dyDescent="0.3">
      <c r="C147" s="7"/>
      <c r="D147" s="7"/>
    </row>
    <row r="148" spans="2:4" x14ac:dyDescent="0.3">
      <c r="C148" s="7"/>
      <c r="D148" s="7"/>
    </row>
    <row r="149" spans="2:4" x14ac:dyDescent="0.3">
      <c r="C149" s="7"/>
      <c r="D149" s="7"/>
    </row>
    <row r="150" spans="2:4" x14ac:dyDescent="0.3">
      <c r="B150" s="32" t="s">
        <v>1</v>
      </c>
      <c r="C150" s="7"/>
      <c r="D150" s="7"/>
    </row>
    <row r="151" spans="2:4" x14ac:dyDescent="0.3">
      <c r="C151" s="7"/>
      <c r="D151" s="7"/>
    </row>
    <row r="152" spans="2:4" x14ac:dyDescent="0.3">
      <c r="C152" s="7"/>
      <c r="D152" s="7"/>
    </row>
    <row r="153" spans="2:4" x14ac:dyDescent="0.3">
      <c r="C153" s="7"/>
      <c r="D153" s="7"/>
    </row>
    <row r="154" spans="2:4" x14ac:dyDescent="0.3">
      <c r="C154" s="7"/>
      <c r="D154" s="7"/>
    </row>
    <row r="155" spans="2:4" x14ac:dyDescent="0.3">
      <c r="C155" s="7"/>
      <c r="D155" s="7"/>
    </row>
    <row r="156" spans="2:4" x14ac:dyDescent="0.3">
      <c r="C156" s="7"/>
      <c r="D156" s="7"/>
    </row>
    <row r="157" spans="2:4" x14ac:dyDescent="0.3">
      <c r="C157" s="7"/>
      <c r="D157" s="7"/>
    </row>
    <row r="158" spans="2:4" x14ac:dyDescent="0.3">
      <c r="C158" s="7"/>
      <c r="D158" s="7"/>
    </row>
    <row r="159" spans="2:4" x14ac:dyDescent="0.3">
      <c r="C159" s="7"/>
      <c r="D159" s="7"/>
    </row>
    <row r="160" spans="2:4" x14ac:dyDescent="0.3">
      <c r="C160" s="7"/>
      <c r="D160" s="7"/>
    </row>
    <row r="161" spans="2:4" x14ac:dyDescent="0.3">
      <c r="C161" s="7"/>
      <c r="D161" s="7"/>
    </row>
    <row r="167" spans="2:4" x14ac:dyDescent="0.3">
      <c r="B167" s="32" t="s">
        <v>1</v>
      </c>
    </row>
  </sheetData>
  <mergeCells count="4">
    <mergeCell ref="A1:C1"/>
    <mergeCell ref="A2:C2"/>
    <mergeCell ref="A3:C3"/>
    <mergeCell ref="A4:C4"/>
  </mergeCells>
  <pageMargins left="1.0629921259842521" right="0.19685039370078741" top="0.59055118110236227" bottom="1.0629921259842521" header="0.43307086614173229" footer="0"/>
  <pageSetup scale="66" orientation="portrait" horizontalDpi="300" verticalDpi="300" r:id="rId1"/>
  <headerFooter alignWithMargins="0"/>
  <rowBreaks count="1" manualBreakCount="1">
    <brk id="59" max="5" man="1"/>
  </rowBreaks>
  <ignoredErrors>
    <ignoredError sqref="C5:D5 D6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DE96F-B342-41B1-B0DB-4707AED3A0F7}">
  <dimension ref="A1:U26"/>
  <sheetViews>
    <sheetView workbookViewId="0">
      <selection activeCell="G30" sqref="G30"/>
    </sheetView>
  </sheetViews>
  <sheetFormatPr baseColWidth="10" defaultColWidth="11.42578125" defaultRowHeight="15.75" x14ac:dyDescent="0.25"/>
  <cols>
    <col min="1" max="1" width="15.140625" style="2" customWidth="1"/>
    <col min="2" max="2" width="35" style="2" bestFit="1" customWidth="1"/>
    <col min="3" max="3" width="9.85546875" style="1" customWidth="1"/>
    <col min="4" max="4" width="16.5703125" style="1" bestFit="1" customWidth="1"/>
    <col min="5" max="5" width="6" style="1" customWidth="1"/>
    <col min="6" max="6" width="9.85546875" style="1" customWidth="1"/>
    <col min="7" max="7" width="31.7109375" style="1" hidden="1" customWidth="1"/>
    <col min="8" max="8" width="9.85546875" style="1" hidden="1" customWidth="1"/>
    <col min="9" max="9" width="28.85546875" style="1" hidden="1" customWidth="1"/>
    <col min="10" max="10" width="9.85546875" style="1" hidden="1" customWidth="1"/>
    <col min="11" max="11" width="31" style="1" hidden="1" customWidth="1"/>
    <col min="12" max="12" width="9.85546875" style="1" customWidth="1"/>
    <col min="13" max="13" width="34.5703125" style="1" bestFit="1" customWidth="1"/>
    <col min="14" max="14" width="9.85546875" style="1" customWidth="1"/>
    <col min="15" max="15" width="24.140625" style="1" bestFit="1" customWidth="1"/>
    <col min="16" max="16" width="24.140625" style="1" customWidth="1"/>
    <col min="17" max="17" width="25.85546875" style="1" bestFit="1" customWidth="1"/>
    <col min="18" max="18" width="24.140625" style="1" customWidth="1"/>
    <col min="21" max="21" width="49" bestFit="1" customWidth="1"/>
  </cols>
  <sheetData>
    <row r="1" spans="1:21" ht="18.75" x14ac:dyDescent="0.25">
      <c r="A1" s="66" t="s">
        <v>65</v>
      </c>
      <c r="B1" s="52" t="s">
        <v>95</v>
      </c>
      <c r="C1" s="34"/>
      <c r="D1" s="67" t="s">
        <v>66</v>
      </c>
      <c r="E1" s="64">
        <v>3</v>
      </c>
      <c r="F1" s="34"/>
      <c r="G1" s="52" t="s">
        <v>67</v>
      </c>
      <c r="H1" s="34"/>
      <c r="I1" s="52" t="s">
        <v>68</v>
      </c>
      <c r="J1" s="34"/>
      <c r="K1" s="52" t="s">
        <v>69</v>
      </c>
      <c r="L1" s="34"/>
      <c r="M1" s="52"/>
      <c r="N1" s="52"/>
      <c r="O1" s="56"/>
      <c r="P1" s="56"/>
      <c r="Q1" s="52"/>
      <c r="R1" s="56"/>
      <c r="S1" s="73" t="s">
        <v>70</v>
      </c>
      <c r="U1" s="65" t="s">
        <v>71</v>
      </c>
    </row>
    <row r="2" spans="1:21" x14ac:dyDescent="0.25">
      <c r="A2" s="39" t="s">
        <v>72</v>
      </c>
      <c r="B2" s="52" t="s">
        <v>95</v>
      </c>
      <c r="C2" s="34"/>
      <c r="D2" s="76" t="s">
        <v>73</v>
      </c>
      <c r="E2" s="77"/>
      <c r="F2" s="34"/>
      <c r="G2" s="52" t="s">
        <v>67</v>
      </c>
      <c r="H2" s="34"/>
      <c r="I2" s="52" t="s">
        <v>68</v>
      </c>
      <c r="J2" s="34"/>
      <c r="K2" s="52" t="s">
        <v>69</v>
      </c>
      <c r="L2" s="34"/>
      <c r="M2" s="52"/>
      <c r="N2" s="52"/>
      <c r="O2" s="52"/>
      <c r="P2" s="52"/>
      <c r="Q2" s="52"/>
      <c r="R2" s="52"/>
      <c r="S2" s="74"/>
      <c r="U2" s="48" t="s">
        <v>71</v>
      </c>
    </row>
    <row r="3" spans="1:21" ht="16.5" thickBot="1" x14ac:dyDescent="0.3">
      <c r="A3" s="39" t="s">
        <v>74</v>
      </c>
      <c r="B3" s="52" t="s">
        <v>95</v>
      </c>
      <c r="C3" s="34"/>
      <c r="D3" s="78"/>
      <c r="E3" s="79"/>
      <c r="F3" s="34"/>
      <c r="G3" s="52" t="s">
        <v>67</v>
      </c>
      <c r="H3" s="34"/>
      <c r="I3" s="52" t="s">
        <v>68</v>
      </c>
      <c r="J3" s="34"/>
      <c r="K3" s="52" t="s">
        <v>69</v>
      </c>
      <c r="L3" s="34"/>
      <c r="M3" s="52"/>
      <c r="N3" s="52"/>
      <c r="O3" s="52"/>
      <c r="P3" s="52"/>
      <c r="Q3" s="52"/>
      <c r="R3" s="52"/>
      <c r="S3" s="74"/>
      <c r="U3" s="48" t="s">
        <v>71</v>
      </c>
    </row>
    <row r="4" spans="1:21" x14ac:dyDescent="0.25">
      <c r="A4" s="39" t="s">
        <v>75</v>
      </c>
      <c r="B4" s="52" t="s">
        <v>95</v>
      </c>
      <c r="C4" s="34"/>
      <c r="D4" s="34"/>
      <c r="E4" s="34"/>
      <c r="F4" s="34"/>
      <c r="G4" s="52" t="s">
        <v>76</v>
      </c>
      <c r="H4" s="34"/>
      <c r="I4" s="52" t="s">
        <v>77</v>
      </c>
      <c r="J4" s="34"/>
      <c r="K4" s="52" t="s">
        <v>78</v>
      </c>
      <c r="L4" s="34"/>
      <c r="M4" s="52"/>
      <c r="N4" s="52"/>
      <c r="O4" s="52"/>
      <c r="P4" s="52"/>
      <c r="Q4" s="52"/>
      <c r="R4" s="52"/>
      <c r="S4" s="74"/>
      <c r="U4" s="48" t="s">
        <v>71</v>
      </c>
    </row>
    <row r="5" spans="1:21" ht="16.5" thickBot="1" x14ac:dyDescent="0.3">
      <c r="A5" s="40" t="s">
        <v>64</v>
      </c>
      <c r="B5" s="53" t="s">
        <v>96</v>
      </c>
      <c r="C5" s="35"/>
      <c r="D5" s="35"/>
      <c r="E5" s="35"/>
      <c r="F5" s="35"/>
      <c r="G5" s="53" t="s">
        <v>76</v>
      </c>
      <c r="H5" s="35"/>
      <c r="I5" s="53" t="s">
        <v>77</v>
      </c>
      <c r="J5" s="35"/>
      <c r="K5" s="53" t="s">
        <v>78</v>
      </c>
      <c r="L5" s="35"/>
      <c r="M5" s="53"/>
      <c r="N5" s="53"/>
      <c r="O5" s="53"/>
      <c r="P5" s="53"/>
      <c r="Q5" s="53"/>
      <c r="R5" s="53"/>
      <c r="S5" s="75"/>
      <c r="U5" s="49" t="s">
        <v>71</v>
      </c>
    </row>
    <row r="6" spans="1:21" x14ac:dyDescent="0.25">
      <c r="A6" s="58" t="s">
        <v>79</v>
      </c>
      <c r="B6" s="59" t="s">
        <v>95</v>
      </c>
      <c r="C6" s="36"/>
      <c r="D6" s="36"/>
      <c r="E6" s="36"/>
      <c r="F6" s="36"/>
      <c r="G6" s="54" t="s">
        <v>67</v>
      </c>
      <c r="H6" s="36"/>
      <c r="I6" s="54" t="s">
        <v>68</v>
      </c>
      <c r="J6" s="36"/>
      <c r="K6" s="54" t="s">
        <v>69</v>
      </c>
      <c r="L6" s="36"/>
      <c r="M6" s="54"/>
      <c r="N6" s="54"/>
      <c r="O6" s="54"/>
      <c r="P6" s="54"/>
      <c r="Q6" s="54"/>
      <c r="R6" s="54"/>
      <c r="U6" s="50" t="s">
        <v>71</v>
      </c>
    </row>
    <row r="7" spans="1:21" x14ac:dyDescent="0.25">
      <c r="A7" s="60" t="s">
        <v>80</v>
      </c>
      <c r="B7" s="59" t="s">
        <v>92</v>
      </c>
      <c r="C7" s="36"/>
      <c r="D7" s="36"/>
      <c r="E7" s="36"/>
      <c r="F7" s="36"/>
      <c r="G7" s="54" t="s">
        <v>67</v>
      </c>
      <c r="H7" s="36"/>
      <c r="I7" s="54" t="s">
        <v>68</v>
      </c>
      <c r="J7" s="36"/>
      <c r="K7" s="54" t="s">
        <v>69</v>
      </c>
      <c r="L7" s="36"/>
      <c r="M7" s="54"/>
      <c r="N7" s="54"/>
      <c r="O7" s="54"/>
      <c r="P7" s="54"/>
      <c r="Q7" s="54"/>
      <c r="R7" s="54"/>
      <c r="U7" s="50" t="s">
        <v>81</v>
      </c>
    </row>
    <row r="8" spans="1:21" x14ac:dyDescent="0.25">
      <c r="A8" s="60" t="s">
        <v>82</v>
      </c>
      <c r="B8" s="59" t="s">
        <v>97</v>
      </c>
      <c r="C8" s="36"/>
      <c r="D8" s="36"/>
      <c r="E8" s="36"/>
      <c r="F8" s="36"/>
      <c r="G8" s="54" t="s">
        <v>76</v>
      </c>
      <c r="H8" s="36"/>
      <c r="I8" s="54" t="s">
        <v>77</v>
      </c>
      <c r="J8" s="36"/>
      <c r="K8" s="54" t="s">
        <v>78</v>
      </c>
      <c r="L8" s="36"/>
      <c r="M8" s="54"/>
      <c r="N8" s="54"/>
      <c r="O8" s="54"/>
      <c r="P8" s="54"/>
      <c r="Q8" s="54"/>
      <c r="R8" s="54"/>
      <c r="U8" s="50" t="s">
        <v>83</v>
      </c>
    </row>
    <row r="9" spans="1:21" x14ac:dyDescent="0.25">
      <c r="A9" s="41">
        <v>20</v>
      </c>
      <c r="B9" s="55" t="s">
        <v>94</v>
      </c>
      <c r="C9" s="37"/>
      <c r="D9" s="37"/>
      <c r="E9" s="37"/>
      <c r="F9" s="37"/>
      <c r="G9" s="55" t="s">
        <v>76</v>
      </c>
      <c r="H9" s="37"/>
      <c r="I9" s="55" t="s">
        <v>77</v>
      </c>
      <c r="J9" s="37"/>
      <c r="K9" s="55" t="s">
        <v>78</v>
      </c>
      <c r="L9" s="37"/>
      <c r="M9" s="55"/>
      <c r="N9" s="55"/>
      <c r="O9" s="55"/>
      <c r="P9" s="55"/>
      <c r="Q9" s="55"/>
      <c r="R9" s="55"/>
      <c r="U9" s="50" t="s">
        <v>71</v>
      </c>
    </row>
    <row r="10" spans="1:21" x14ac:dyDescent="0.25">
      <c r="A10" s="41">
        <v>21</v>
      </c>
      <c r="B10" s="55" t="s">
        <v>94</v>
      </c>
      <c r="C10" s="37"/>
      <c r="D10" s="37"/>
      <c r="E10" s="37"/>
      <c r="F10" s="37"/>
      <c r="G10" s="55" t="s">
        <v>76</v>
      </c>
      <c r="H10" s="37"/>
      <c r="I10" s="55" t="s">
        <v>77</v>
      </c>
      <c r="J10" s="37"/>
      <c r="K10" s="55" t="s">
        <v>78</v>
      </c>
      <c r="L10" s="37"/>
      <c r="M10" s="55"/>
      <c r="N10" s="55"/>
      <c r="O10" s="55"/>
      <c r="P10" s="55"/>
      <c r="Q10" s="55"/>
      <c r="R10" s="55"/>
      <c r="U10" s="50" t="s">
        <v>71</v>
      </c>
    </row>
    <row r="11" spans="1:21" x14ac:dyDescent="0.25">
      <c r="A11" s="41">
        <v>22</v>
      </c>
      <c r="B11" s="55" t="s">
        <v>94</v>
      </c>
      <c r="C11" s="37"/>
      <c r="D11" s="37"/>
      <c r="E11" s="37"/>
      <c r="F11" s="37"/>
      <c r="G11" s="55" t="s">
        <v>76</v>
      </c>
      <c r="H11" s="37"/>
      <c r="I11" s="55" t="s">
        <v>77</v>
      </c>
      <c r="J11" s="37"/>
      <c r="K11" s="55" t="s">
        <v>78</v>
      </c>
      <c r="L11" s="37"/>
      <c r="M11" s="55"/>
      <c r="N11" s="55"/>
      <c r="O11" s="55"/>
      <c r="P11" s="55"/>
      <c r="Q11" s="55"/>
      <c r="R11" s="55"/>
      <c r="U11" s="50" t="s">
        <v>71</v>
      </c>
    </row>
    <row r="12" spans="1:21" x14ac:dyDescent="0.25">
      <c r="A12" s="41">
        <v>23</v>
      </c>
      <c r="B12" s="55" t="s">
        <v>94</v>
      </c>
      <c r="C12" s="37"/>
      <c r="D12" s="37"/>
      <c r="E12" s="37"/>
      <c r="F12" s="37"/>
      <c r="G12" s="55" t="s">
        <v>76</v>
      </c>
      <c r="H12" s="37"/>
      <c r="I12" s="55" t="s">
        <v>77</v>
      </c>
      <c r="J12" s="37"/>
      <c r="K12" s="55" t="s">
        <v>78</v>
      </c>
      <c r="L12" s="37"/>
      <c r="M12" s="55"/>
      <c r="N12" s="55"/>
      <c r="O12" s="55"/>
      <c r="P12" s="55"/>
      <c r="Q12" s="55"/>
      <c r="R12" s="55"/>
      <c r="U12" s="50" t="s">
        <v>71</v>
      </c>
    </row>
    <row r="13" spans="1:21" x14ac:dyDescent="0.25">
      <c r="A13" s="42">
        <v>24</v>
      </c>
      <c r="B13" s="51" t="s">
        <v>97</v>
      </c>
      <c r="C13" s="38"/>
      <c r="D13" s="38"/>
      <c r="E13" s="38"/>
      <c r="F13" s="38"/>
      <c r="G13" s="51" t="s">
        <v>76</v>
      </c>
      <c r="H13" s="38"/>
      <c r="I13" s="51" t="s">
        <v>77</v>
      </c>
      <c r="J13" s="38"/>
      <c r="K13" s="51" t="s">
        <v>78</v>
      </c>
      <c r="L13" s="38"/>
      <c r="M13" s="51"/>
      <c r="N13" s="51"/>
      <c r="O13" s="51"/>
      <c r="P13" s="51"/>
      <c r="Q13" s="51"/>
      <c r="R13" s="51"/>
      <c r="U13" s="50" t="s">
        <v>71</v>
      </c>
    </row>
    <row r="14" spans="1:21" x14ac:dyDescent="0.25">
      <c r="A14" s="42">
        <v>25</v>
      </c>
      <c r="B14" s="51" t="s">
        <v>97</v>
      </c>
      <c r="C14" s="38"/>
      <c r="D14" s="38"/>
      <c r="E14" s="38"/>
      <c r="F14" s="38"/>
      <c r="G14" s="51" t="s">
        <v>76</v>
      </c>
      <c r="H14" s="38"/>
      <c r="I14" s="51" t="s">
        <v>77</v>
      </c>
      <c r="J14" s="38"/>
      <c r="K14" s="51" t="s">
        <v>78</v>
      </c>
      <c r="L14" s="38"/>
      <c r="M14" s="51"/>
      <c r="N14" s="51"/>
      <c r="O14" s="51"/>
      <c r="P14" s="51"/>
      <c r="Q14" s="51"/>
      <c r="R14" s="51"/>
      <c r="U14" s="50" t="s">
        <v>71</v>
      </c>
    </row>
    <row r="15" spans="1:21" x14ac:dyDescent="0.25">
      <c r="A15" s="42">
        <v>26</v>
      </c>
      <c r="B15" s="51" t="s">
        <v>97</v>
      </c>
      <c r="C15" s="38"/>
      <c r="D15" s="38"/>
      <c r="E15" s="38"/>
      <c r="F15" s="38"/>
      <c r="G15" s="51" t="s">
        <v>76</v>
      </c>
      <c r="H15" s="38"/>
      <c r="I15" s="51" t="s">
        <v>77</v>
      </c>
      <c r="J15" s="38"/>
      <c r="K15" s="51" t="s">
        <v>78</v>
      </c>
      <c r="L15" s="38"/>
      <c r="M15" s="51"/>
      <c r="N15" s="51"/>
      <c r="O15" s="51"/>
      <c r="P15" s="51"/>
      <c r="Q15" s="51"/>
      <c r="R15" s="51"/>
      <c r="U15" s="50" t="s">
        <v>71</v>
      </c>
    </row>
    <row r="16" spans="1:21" x14ac:dyDescent="0.25">
      <c r="A16" s="60">
        <v>27</v>
      </c>
      <c r="B16" s="59" t="s">
        <v>91</v>
      </c>
      <c r="C16" s="36"/>
      <c r="D16" s="36"/>
      <c r="E16" s="36"/>
      <c r="F16" s="36"/>
      <c r="G16" s="54" t="s">
        <v>76</v>
      </c>
      <c r="H16" s="36"/>
      <c r="I16" s="54" t="s">
        <v>77</v>
      </c>
      <c r="J16" s="36"/>
      <c r="K16" s="54" t="s">
        <v>78</v>
      </c>
      <c r="L16" s="36"/>
      <c r="M16" s="54"/>
      <c r="N16" s="54"/>
      <c r="O16" s="54"/>
      <c r="P16" s="54"/>
      <c r="Q16" s="54"/>
      <c r="R16" s="54"/>
      <c r="U16" s="50" t="s">
        <v>71</v>
      </c>
    </row>
    <row r="17" spans="1:21" x14ac:dyDescent="0.25">
      <c r="A17" s="42">
        <v>28</v>
      </c>
      <c r="B17" s="42" t="s">
        <v>93</v>
      </c>
      <c r="C17" s="38"/>
      <c r="D17" s="38"/>
      <c r="E17" s="38"/>
      <c r="F17" s="38"/>
      <c r="G17" s="51" t="s">
        <v>76</v>
      </c>
      <c r="H17" s="38"/>
      <c r="I17" s="51" t="s">
        <v>77</v>
      </c>
      <c r="J17" s="38"/>
      <c r="K17" s="51" t="s">
        <v>78</v>
      </c>
      <c r="L17" s="38"/>
      <c r="M17" s="51"/>
      <c r="N17" s="51"/>
      <c r="O17" s="51"/>
      <c r="P17" s="51"/>
      <c r="Q17" s="51"/>
      <c r="R17" s="51"/>
      <c r="U17" s="50" t="s">
        <v>71</v>
      </c>
    </row>
    <row r="18" spans="1:21" x14ac:dyDescent="0.25">
      <c r="A18" s="42">
        <v>29</v>
      </c>
      <c r="B18" s="42" t="s">
        <v>93</v>
      </c>
      <c r="C18" s="38"/>
      <c r="D18" s="38"/>
      <c r="E18" s="38"/>
      <c r="F18" s="38"/>
      <c r="G18" s="51" t="s">
        <v>76</v>
      </c>
      <c r="H18" s="38"/>
      <c r="I18" s="51" t="s">
        <v>77</v>
      </c>
      <c r="J18" s="38"/>
      <c r="K18" s="51" t="s">
        <v>78</v>
      </c>
      <c r="L18" s="38"/>
      <c r="M18" s="51"/>
      <c r="N18" s="51"/>
      <c r="O18" s="51"/>
      <c r="P18" s="51"/>
      <c r="Q18" s="51"/>
      <c r="R18" s="51"/>
      <c r="U18" s="50" t="s">
        <v>71</v>
      </c>
    </row>
    <row r="19" spans="1:21" x14ac:dyDescent="0.25">
      <c r="A19" s="60">
        <v>30</v>
      </c>
      <c r="B19" s="59" t="s">
        <v>92</v>
      </c>
      <c r="C19" s="36"/>
      <c r="D19" s="36"/>
      <c r="E19" s="36"/>
      <c r="F19" s="36"/>
      <c r="G19" s="54" t="s">
        <v>67</v>
      </c>
      <c r="H19" s="36"/>
      <c r="I19" s="54" t="s">
        <v>68</v>
      </c>
      <c r="J19" s="36"/>
      <c r="K19" s="54" t="s">
        <v>69</v>
      </c>
      <c r="L19" s="36"/>
      <c r="M19" s="54"/>
      <c r="N19" s="54"/>
      <c r="O19" s="54"/>
      <c r="P19" s="54"/>
      <c r="Q19" s="54"/>
      <c r="R19" s="54"/>
      <c r="U19" s="50" t="s">
        <v>84</v>
      </c>
    </row>
    <row r="20" spans="1:21" x14ac:dyDescent="0.25">
      <c r="O20" s="33"/>
      <c r="P20" s="33"/>
      <c r="Q20" s="33"/>
      <c r="R20" s="33"/>
    </row>
    <row r="22" spans="1:21" x14ac:dyDescent="0.25">
      <c r="M22" s="47" t="s">
        <v>85</v>
      </c>
    </row>
    <row r="23" spans="1:21" x14ac:dyDescent="0.25">
      <c r="M23" s="43" t="s">
        <v>86</v>
      </c>
    </row>
    <row r="24" spans="1:21" x14ac:dyDescent="0.25">
      <c r="M24" s="44" t="s">
        <v>87</v>
      </c>
    </row>
    <row r="25" spans="1:21" x14ac:dyDescent="0.25">
      <c r="M25" s="45" t="s">
        <v>88</v>
      </c>
    </row>
    <row r="26" spans="1:21" x14ac:dyDescent="0.25">
      <c r="M26" s="46" t="s">
        <v>89</v>
      </c>
    </row>
  </sheetData>
  <mergeCells count="2">
    <mergeCell ref="S1:S5"/>
    <mergeCell ref="D2:E3"/>
  </mergeCells>
  <phoneticPr fontId="23" type="noConversion"/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5C82304DD90349A0E44D358CA711B9" ma:contentTypeVersion="14" ma:contentTypeDescription="Crear nuevo documento." ma:contentTypeScope="" ma:versionID="6c90ac7436c2bea3deefc2ce5a595e36">
  <xsd:schema xmlns:xsd="http://www.w3.org/2001/XMLSchema" xmlns:xs="http://www.w3.org/2001/XMLSchema" xmlns:p="http://schemas.microsoft.com/office/2006/metadata/properties" xmlns:ns2="7a257099-fd18-47a9-8bae-6e6dd6ef558c" xmlns:ns3="d6b2c37d-3d88-47df-83cd-1336f6ba25bc" targetNamespace="http://schemas.microsoft.com/office/2006/metadata/properties" ma:root="true" ma:fieldsID="0507756f6d1a438abc0c72d1840ca858" ns2:_="" ns3:_="">
    <xsd:import namespace="7a257099-fd18-47a9-8bae-6e6dd6ef558c"/>
    <xsd:import namespace="d6b2c37d-3d88-47df-83cd-1336f6ba25b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57099-fd18-47a9-8bae-6e6dd6ef558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dbe2ff9-cf4a-4e7e-90cb-ca3c132dce5b}" ma:internalName="TaxCatchAll" ma:showField="CatchAllData" ma:web="7a257099-fd18-47a9-8bae-6e6dd6ef55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2c37d-3d88-47df-83cd-1336f6ba25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07fb2df2-8de7-4559-91ac-a29f0ef0c9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257099-fd18-47a9-8bae-6e6dd6ef558c" xsi:nil="true"/>
    <lcf76f155ced4ddcb4097134ff3c332f xmlns="d6b2c37d-3d88-47df-83cd-1336f6ba25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206091D-6A65-4EB6-B2AE-DE6F6F7BA5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6834F6-45E7-466D-92AA-9CD75EBE67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257099-fd18-47a9-8bae-6e6dd6ef558c"/>
    <ds:schemaRef ds:uri="d6b2c37d-3d88-47df-83cd-1336f6ba2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19D50C-F60D-4972-994B-BEB733BC91C1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7a257099-fd18-47a9-8bae-6e6dd6ef558c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d6b2c37d-3d88-47df-83cd-1336f6ba25b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FLUJO DE EFECTIVO</vt:lpstr>
      <vt:lpstr>FECHAS</vt:lpstr>
      <vt:lpstr>'FLUJO DE EFECTIVO'!Área_de_impresión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Cecilia Juliao Vasquez</dc:creator>
  <cp:keywords/>
  <dc:description/>
  <cp:lastModifiedBy>Tania del Rosario</cp:lastModifiedBy>
  <cp:revision/>
  <cp:lastPrinted>2026-04-07T21:14:37Z</cp:lastPrinted>
  <dcterms:created xsi:type="dcterms:W3CDTF">2021-10-07T14:43:02Z</dcterms:created>
  <dcterms:modified xsi:type="dcterms:W3CDTF">2026-04-08T18:10:48Z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0x0101004E5C82304DD90349A0E44D358CA711B9</vt:lpwstr>
  </property>
  <property fmtid="{D5CDD505-2E9C-101B-9397-08002B2CF9AE}" pid="3" name="MediaServiceImageTags">
    <vt:lpwstr/>
  </property>
</Properties>
</file>